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Charge filante" sheetId="1" r:id="rId1"/>
    <sheet name="Charge ponctuelle" sheetId="2" r:id="rId2"/>
  </sheets>
  <definedNames>
    <definedName name="a" localSheetId="0">'Charge filante'!$C$3</definedName>
    <definedName name="a">'Charge ponctuelle'!$C$3</definedName>
    <definedName name="a0" localSheetId="0">'Charge filante'!$J$5</definedName>
    <definedName name="a0">'Charge ponctuelle'!$J$5</definedName>
    <definedName name="b" localSheetId="0">'Charge filante'!$C$4</definedName>
    <definedName name="b">'Charge ponctuelle'!$C$4</definedName>
    <definedName name="b0" localSheetId="0">'Charge filante'!$J$6</definedName>
    <definedName name="b0">'Charge ponctuelle'!$J$6</definedName>
    <definedName name="c0" localSheetId="0">'Charge filante'!$J$7</definedName>
    <definedName name="c0">'Charge ponctuelle'!$J$7</definedName>
    <definedName name="d" localSheetId="0">'Charge filante'!$C$6</definedName>
    <definedName name="d">'Charge ponctuelle'!$C$6</definedName>
    <definedName name="d0" localSheetId="0">'Charge filante'!$J$8</definedName>
    <definedName name="d0">'Charge ponctuelle'!$J$8</definedName>
    <definedName name="ka" localSheetId="0">'Charge filante'!$J$13</definedName>
    <definedName name="ka">'Charge ponctuelle'!$J$13</definedName>
    <definedName name="s" localSheetId="0">'Charge filante'!$C$8</definedName>
    <definedName name="s">'Charge ponctuelle'!$C$8</definedName>
    <definedName name="s0" localSheetId="0">'Charge filante'!$J$21</definedName>
    <definedName name="s0">'Charge ponctuelle'!$J$18</definedName>
    <definedName name="_xlnm.Print_Area" localSheetId="0">'Charge filante'!$A$1:$X$42</definedName>
    <definedName name="_xlnm.Print_Area" localSheetId="1">'Charge ponctuelle'!$A$1:$X$42</definedName>
  </definedNames>
  <calcPr fullCalcOnLoad="1"/>
</workbook>
</file>

<file path=xl/sharedStrings.xml><?xml version="1.0" encoding="utf-8"?>
<sst xmlns="http://schemas.openxmlformats.org/spreadsheetml/2006/main" count="104" uniqueCount="47">
  <si>
    <t>Date</t>
  </si>
  <si>
    <t>Auteur</t>
  </si>
  <si>
    <t>Projet</t>
  </si>
  <si>
    <t>Zone</t>
  </si>
  <si>
    <t>Ouvrage</t>
  </si>
  <si>
    <t>Objet</t>
  </si>
  <si>
    <t>Thème</t>
  </si>
  <si>
    <t>Titre</t>
  </si>
  <si>
    <t/>
  </si>
  <si>
    <t>Géométrie</t>
  </si>
  <si>
    <t>a</t>
  </si>
  <si>
    <t>m</t>
  </si>
  <si>
    <t>b</t>
  </si>
  <si>
    <t>c</t>
  </si>
  <si>
    <t>d</t>
  </si>
  <si>
    <t>t/m²</t>
  </si>
  <si>
    <t>Répartition de la charge sur l'écran</t>
  </si>
  <si>
    <t>j</t>
  </si>
  <si>
    <t>°</t>
  </si>
  <si>
    <t>t</t>
  </si>
  <si>
    <t>Charge répartie</t>
  </si>
  <si>
    <t>Caractéristiques du sol</t>
  </si>
  <si>
    <t>Schémas</t>
  </si>
  <si>
    <r>
      <t xml:space="preserve">K = tan ( </t>
    </r>
    <r>
      <rPr>
        <sz val="8"/>
        <rFont val="Symbol"/>
        <family val="1"/>
      </rPr>
      <t>p</t>
    </r>
    <r>
      <rPr>
        <sz val="8"/>
        <rFont val="Tahoma"/>
        <family val="2"/>
      </rPr>
      <t xml:space="preserve"> / 4 - </t>
    </r>
    <r>
      <rPr>
        <sz val="8"/>
        <rFont val="Symbol"/>
        <family val="1"/>
      </rPr>
      <t>j</t>
    </r>
    <r>
      <rPr>
        <sz val="8"/>
        <rFont val="Tahoma"/>
        <family val="2"/>
      </rPr>
      <t xml:space="preserve"> / 2 )</t>
    </r>
  </si>
  <si>
    <t>Contrainte appliquée verticalement</t>
  </si>
  <si>
    <t>Charge horizontale totale</t>
  </si>
  <si>
    <t>Charge verticale totale</t>
  </si>
  <si>
    <t>t/ml</t>
  </si>
  <si>
    <t>Charge totale S</t>
  </si>
  <si>
    <t>Contrainte s</t>
  </si>
  <si>
    <t>Charge totale F</t>
  </si>
  <si>
    <t>Charge filante</t>
  </si>
  <si>
    <t>Charge ponctuelle</t>
  </si>
  <si>
    <r>
      <t xml:space="preserve">F = S </t>
    </r>
    <r>
      <rPr>
        <sz val="7"/>
        <rFont val="UniversalMath1 BT"/>
        <family val="1"/>
      </rPr>
      <t>3</t>
    </r>
    <r>
      <rPr>
        <sz val="7"/>
        <rFont val="Tahoma"/>
        <family val="2"/>
      </rPr>
      <t xml:space="preserve"> K</t>
    </r>
  </si>
  <si>
    <r>
      <t xml:space="preserve">S = s </t>
    </r>
    <r>
      <rPr>
        <sz val="7"/>
        <rFont val="UniversalMath1 BT"/>
        <family val="1"/>
      </rPr>
      <t>3</t>
    </r>
    <r>
      <rPr>
        <sz val="7"/>
        <rFont val="Tahoma"/>
        <family val="2"/>
      </rPr>
      <t xml:space="preserve"> b </t>
    </r>
    <r>
      <rPr>
        <sz val="7"/>
        <rFont val="UniversalMath1 BT"/>
        <family val="1"/>
      </rPr>
      <t>3</t>
    </r>
    <r>
      <rPr>
        <sz val="7"/>
        <rFont val="Tahoma"/>
        <family val="2"/>
      </rPr>
      <t xml:space="preserve"> d</t>
    </r>
  </si>
  <si>
    <r>
      <t xml:space="preserve">S = s </t>
    </r>
    <r>
      <rPr>
        <sz val="7"/>
        <rFont val="UniversalMath1 BT"/>
        <family val="1"/>
      </rPr>
      <t>3</t>
    </r>
    <r>
      <rPr>
        <sz val="7"/>
        <rFont val="Tahoma"/>
        <family val="2"/>
      </rPr>
      <t xml:space="preserve"> b</t>
    </r>
  </si>
  <si>
    <t>c = a + b</t>
  </si>
  <si>
    <r>
      <t>z</t>
    </r>
    <r>
      <rPr>
        <vertAlign val="subscript"/>
        <sz val="8"/>
        <rFont val="Tahoma"/>
        <family val="2"/>
      </rPr>
      <t>1</t>
    </r>
  </si>
  <si>
    <r>
      <t>z</t>
    </r>
    <r>
      <rPr>
        <vertAlign val="subscript"/>
        <sz val="8"/>
        <rFont val="Tahoma"/>
        <family val="2"/>
      </rPr>
      <t>2</t>
    </r>
  </si>
  <si>
    <r>
      <t>z</t>
    </r>
    <r>
      <rPr>
        <vertAlign val="subscript"/>
        <sz val="8"/>
        <rFont val="Tahoma"/>
        <family val="2"/>
      </rPr>
      <t>1</t>
    </r>
    <r>
      <rPr>
        <sz val="8"/>
        <rFont val="Tahoma"/>
        <family val="2"/>
      </rPr>
      <t xml:space="preserve"> = a </t>
    </r>
    <r>
      <rPr>
        <sz val="8"/>
        <rFont val="UniversalMath1 BT"/>
        <family val="1"/>
      </rPr>
      <t>3</t>
    </r>
    <r>
      <rPr>
        <sz val="8"/>
        <rFont val="Tahoma"/>
        <family val="2"/>
      </rPr>
      <t xml:space="preserve"> tan (</t>
    </r>
    <r>
      <rPr>
        <sz val="8"/>
        <rFont val="Symbol"/>
        <family val="1"/>
      </rPr>
      <t>j</t>
    </r>
    <r>
      <rPr>
        <sz val="8"/>
        <rFont val="Tahoma"/>
        <family val="2"/>
      </rPr>
      <t>)</t>
    </r>
  </si>
  <si>
    <r>
      <t>z</t>
    </r>
    <r>
      <rPr>
        <vertAlign val="subscript"/>
        <sz val="8"/>
        <rFont val="Tahoma"/>
        <family val="2"/>
      </rPr>
      <t>2</t>
    </r>
    <r>
      <rPr>
        <sz val="8"/>
        <rFont val="Tahoma"/>
        <family val="2"/>
      </rPr>
      <t xml:space="preserve"> = c </t>
    </r>
    <r>
      <rPr>
        <sz val="8"/>
        <rFont val="UniversalMath1 BT"/>
        <family val="1"/>
      </rPr>
      <t>3</t>
    </r>
    <r>
      <rPr>
        <sz val="8"/>
        <rFont val="Tahoma"/>
        <family val="2"/>
      </rPr>
      <t xml:space="preserve"> tan (</t>
    </r>
    <r>
      <rPr>
        <sz val="8"/>
        <rFont val="Symbol"/>
        <family val="1"/>
      </rPr>
      <t>p/4+j/2</t>
    </r>
    <r>
      <rPr>
        <sz val="8"/>
        <rFont val="Tahoma"/>
        <family val="2"/>
      </rPr>
      <t>)</t>
    </r>
  </si>
  <si>
    <r>
      <t>f = F / ( ( z</t>
    </r>
    <r>
      <rPr>
        <b/>
        <vertAlign val="subscript"/>
        <sz val="7"/>
        <rFont val="Tahoma"/>
        <family val="2"/>
      </rPr>
      <t>2</t>
    </r>
    <r>
      <rPr>
        <b/>
        <sz val="7"/>
        <rFont val="Tahoma"/>
        <family val="2"/>
      </rPr>
      <t xml:space="preserve"> - z</t>
    </r>
    <r>
      <rPr>
        <b/>
        <vertAlign val="subscript"/>
        <sz val="7"/>
        <rFont val="Tahoma"/>
        <family val="2"/>
      </rPr>
      <t>1</t>
    </r>
    <r>
      <rPr>
        <b/>
        <sz val="7"/>
        <rFont val="Tahoma"/>
        <family val="2"/>
      </rPr>
      <t xml:space="preserve"> ) </t>
    </r>
    <r>
      <rPr>
        <b/>
        <sz val="7"/>
        <rFont val="UniversalMath1 BT"/>
        <family val="1"/>
      </rPr>
      <t xml:space="preserve">3 </t>
    </r>
    <r>
      <rPr>
        <b/>
        <sz val="7"/>
        <rFont val="Tahoma"/>
        <family val="2"/>
      </rPr>
      <t>( d + a ) )</t>
    </r>
  </si>
  <si>
    <r>
      <t>f = F / ( z</t>
    </r>
    <r>
      <rPr>
        <b/>
        <vertAlign val="subscript"/>
        <sz val="7"/>
        <rFont val="Tahoma"/>
        <family val="2"/>
      </rPr>
      <t>2</t>
    </r>
    <r>
      <rPr>
        <b/>
        <sz val="7"/>
        <rFont val="Tahoma"/>
        <family val="2"/>
      </rPr>
      <t xml:space="preserve"> - z</t>
    </r>
    <r>
      <rPr>
        <b/>
        <vertAlign val="subscript"/>
        <sz val="7"/>
        <rFont val="Tahoma"/>
        <family val="2"/>
      </rPr>
      <t>1</t>
    </r>
    <r>
      <rPr>
        <b/>
        <sz val="7"/>
        <rFont val="Tahoma"/>
        <family val="2"/>
      </rPr>
      <t xml:space="preserve"> )</t>
    </r>
  </si>
  <si>
    <t>Répartition des poussées sur un écran induite par une charge localisée filante</t>
  </si>
  <si>
    <t>Répartition des poussées sur un écran induite par une charge localisée ponctuelle</t>
  </si>
  <si>
    <t>suivant la méthode de Krey</t>
  </si>
  <si>
    <t>Fondations superficielles</t>
  </si>
</sst>
</file>

<file path=xl/styles.xml><?xml version="1.0" encoding="utf-8"?>
<styleSheet xmlns="http://schemas.openxmlformats.org/spreadsheetml/2006/main">
  <numFmts count="1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"/>
  </numFmts>
  <fonts count="27">
    <font>
      <sz val="10"/>
      <name val="Tahoma"/>
      <family val="2"/>
    </font>
    <font>
      <sz val="10"/>
      <name val="Arial"/>
      <family val="0"/>
    </font>
    <font>
      <sz val="8"/>
      <name val="Tahoma"/>
      <family val="2"/>
    </font>
    <font>
      <sz val="7"/>
      <name val="Tahoma"/>
      <family val="2"/>
    </font>
    <font>
      <sz val="7"/>
      <color indexed="62"/>
      <name val="Tahoma"/>
      <family val="2"/>
    </font>
    <font>
      <sz val="8"/>
      <color indexed="10"/>
      <name val="Tahoma"/>
      <family val="2"/>
    </font>
    <font>
      <u val="single"/>
      <sz val="12"/>
      <color indexed="12"/>
      <name val="Tahoma"/>
      <family val="2"/>
    </font>
    <font>
      <u val="single"/>
      <sz val="12"/>
      <color indexed="36"/>
      <name val="Tahoma"/>
      <family val="2"/>
    </font>
    <font>
      <u val="single"/>
      <sz val="7"/>
      <color indexed="62"/>
      <name val="Tahoma"/>
      <family val="2"/>
    </font>
    <font>
      <sz val="8"/>
      <color indexed="62"/>
      <name val="Tahoma"/>
      <family val="2"/>
    </font>
    <font>
      <sz val="10"/>
      <name val="MS Sans Serif"/>
      <family val="0"/>
    </font>
    <font>
      <sz val="8"/>
      <color indexed="39"/>
      <name val="Tahoma"/>
      <family val="2"/>
    </font>
    <font>
      <b/>
      <sz val="8"/>
      <name val="Tahoma"/>
      <family val="2"/>
    </font>
    <font>
      <sz val="8"/>
      <name val="Symbol"/>
      <family val="1"/>
    </font>
    <font>
      <b/>
      <sz val="8"/>
      <color indexed="9"/>
      <name val="Tahoma"/>
      <family val="2"/>
    </font>
    <font>
      <sz val="8"/>
      <color indexed="9"/>
      <name val="Tahoma"/>
      <family val="2"/>
    </font>
    <font>
      <sz val="8"/>
      <color indexed="54"/>
      <name val="Tahoma"/>
      <family val="2"/>
    </font>
    <font>
      <sz val="8"/>
      <name val="UniversalMath1 BT"/>
      <family val="1"/>
    </font>
    <font>
      <b/>
      <sz val="7"/>
      <name val="Tahoma"/>
      <family val="2"/>
    </font>
    <font>
      <b/>
      <sz val="7"/>
      <name val="UniversalMath1 BT"/>
      <family val="1"/>
    </font>
    <font>
      <sz val="7"/>
      <name val="UniversalMath1 BT"/>
      <family val="1"/>
    </font>
    <font>
      <b/>
      <sz val="8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bscript"/>
      <sz val="8"/>
      <name val="Tahoma"/>
      <family val="2"/>
    </font>
    <font>
      <b/>
      <vertAlign val="subscript"/>
      <sz val="7"/>
      <name val="Tahoma"/>
      <family val="2"/>
    </font>
    <font>
      <b/>
      <sz val="8"/>
      <color indexed="57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0">
      <alignment/>
      <protection/>
    </xf>
    <xf numFmtId="9" fontId="1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2" fontId="2" fillId="2" borderId="1" xfId="0" applyNumberFormat="1" applyFont="1" applyFill="1" applyBorder="1" applyAlignment="1">
      <alignment vertical="center"/>
    </xf>
    <xf numFmtId="2" fontId="2" fillId="2" borderId="2" xfId="0" applyNumberFormat="1" applyFont="1" applyFill="1" applyBorder="1" applyAlignment="1">
      <alignment vertical="center"/>
    </xf>
    <xf numFmtId="2" fontId="2" fillId="2" borderId="3" xfId="0" applyNumberFormat="1" applyFont="1" applyFill="1" applyBorder="1" applyAlignment="1">
      <alignment vertical="center"/>
    </xf>
    <xf numFmtId="2" fontId="2" fillId="2" borderId="4" xfId="0" applyNumberFormat="1" applyFont="1" applyFill="1" applyBorder="1" applyAlignment="1">
      <alignment vertical="center"/>
    </xf>
    <xf numFmtId="2" fontId="2" fillId="2" borderId="5" xfId="0" applyNumberFormat="1" applyFont="1" applyFill="1" applyBorder="1" applyAlignment="1">
      <alignment vertical="center"/>
    </xf>
    <xf numFmtId="2" fontId="2" fillId="2" borderId="6" xfId="0" applyNumberFormat="1" applyFont="1" applyFill="1" applyBorder="1" applyAlignment="1">
      <alignment vertical="center"/>
    </xf>
    <xf numFmtId="2" fontId="2" fillId="2" borderId="7" xfId="0" applyNumberFormat="1" applyFont="1" applyFill="1" applyBorder="1" applyAlignment="1">
      <alignment vertical="center"/>
    </xf>
    <xf numFmtId="2" fontId="2" fillId="2" borderId="8" xfId="0" applyNumberFormat="1" applyFont="1" applyFill="1" applyBorder="1" applyAlignment="1">
      <alignment vertical="center"/>
    </xf>
    <xf numFmtId="2" fontId="2" fillId="3" borderId="0" xfId="0" applyNumberFormat="1" applyFont="1" applyFill="1" applyAlignment="1">
      <alignment vertical="center"/>
    </xf>
    <xf numFmtId="0" fontId="2" fillId="2" borderId="5" xfId="0" applyFont="1" applyFill="1" applyBorder="1" applyAlignment="1">
      <alignment vertical="center"/>
    </xf>
    <xf numFmtId="1" fontId="4" fillId="3" borderId="0" xfId="0" applyNumberFormat="1" applyFont="1" applyFill="1" applyAlignment="1">
      <alignment horizontal="center" vertical="center"/>
    </xf>
    <xf numFmtId="1" fontId="4" fillId="3" borderId="0" xfId="0" applyNumberFormat="1" applyFont="1" applyFill="1" applyBorder="1" applyAlignment="1">
      <alignment horizontal="center" vertical="center"/>
    </xf>
    <xf numFmtId="1" fontId="4" fillId="3" borderId="0" xfId="0" applyNumberFormat="1" applyFont="1" applyFill="1" applyAlignment="1">
      <alignment horizontal="left" vertical="center"/>
    </xf>
    <xf numFmtId="2" fontId="2" fillId="2" borderId="0" xfId="0" applyNumberFormat="1" applyFont="1" applyFill="1" applyBorder="1" applyAlignment="1">
      <alignment horizontal="center" vertical="center"/>
    </xf>
    <xf numFmtId="1" fontId="8" fillId="3" borderId="0" xfId="0" applyNumberFormat="1" applyFont="1" applyFill="1" applyAlignment="1">
      <alignment horizontal="left" vertical="center"/>
    </xf>
    <xf numFmtId="1" fontId="9" fillId="3" borderId="0" xfId="0" applyNumberFormat="1" applyFont="1" applyFill="1" applyAlignment="1">
      <alignment vertical="center"/>
    </xf>
    <xf numFmtId="1" fontId="4" fillId="3" borderId="0" xfId="0" applyNumberFormat="1" applyFont="1" applyFill="1" applyAlignment="1">
      <alignment vertical="center"/>
    </xf>
    <xf numFmtId="2" fontId="2" fillId="3" borderId="0" xfId="0" applyNumberFormat="1" applyFont="1" applyFill="1" applyBorder="1" applyAlignment="1">
      <alignment vertical="center"/>
    </xf>
    <xf numFmtId="2" fontId="2" fillId="3" borderId="0" xfId="0" applyNumberFormat="1" applyFont="1" applyFill="1" applyBorder="1" applyAlignment="1">
      <alignment horizontal="center" vertical="center"/>
    </xf>
    <xf numFmtId="2" fontId="2" fillId="2" borderId="2" xfId="21" applyNumberFormat="1" applyFont="1" applyFill="1" applyBorder="1" applyAlignment="1">
      <alignment vertical="center"/>
      <protection/>
    </xf>
    <xf numFmtId="2" fontId="2" fillId="2" borderId="2" xfId="21" applyNumberFormat="1" applyFont="1" applyFill="1" applyBorder="1" applyAlignment="1">
      <alignment horizontal="center" vertical="center"/>
      <protection/>
    </xf>
    <xf numFmtId="2" fontId="2" fillId="2" borderId="0" xfId="21" applyNumberFormat="1" applyFont="1" applyFill="1" applyBorder="1" applyAlignment="1">
      <alignment vertical="center"/>
      <protection/>
    </xf>
    <xf numFmtId="2" fontId="2" fillId="2" borderId="9" xfId="21" applyNumberFormat="1" applyFont="1" applyFill="1" applyBorder="1" applyAlignment="1">
      <alignment vertical="center"/>
      <protection/>
    </xf>
    <xf numFmtId="2" fontId="3" fillId="2" borderId="10" xfId="21" applyNumberFormat="1" applyFont="1" applyFill="1" applyBorder="1" applyAlignment="1">
      <alignment vertical="center"/>
      <protection/>
    </xf>
    <xf numFmtId="2" fontId="2" fillId="2" borderId="11" xfId="21" applyNumberFormat="1" applyFont="1" applyFill="1" applyBorder="1" applyAlignment="1">
      <alignment vertical="center"/>
      <protection/>
    </xf>
    <xf numFmtId="2" fontId="2" fillId="2" borderId="12" xfId="21" applyNumberFormat="1" applyFont="1" applyFill="1" applyBorder="1" applyAlignment="1">
      <alignment vertical="center"/>
      <protection/>
    </xf>
    <xf numFmtId="2" fontId="2" fillId="2" borderId="13" xfId="21" applyNumberFormat="1" applyFont="1" applyFill="1" applyBorder="1" applyAlignment="1">
      <alignment vertical="center"/>
      <protection/>
    </xf>
    <xf numFmtId="2" fontId="2" fillId="2" borderId="14" xfId="21" applyNumberFormat="1" applyFont="1" applyFill="1" applyBorder="1" applyAlignment="1">
      <alignment vertical="center"/>
      <protection/>
    </xf>
    <xf numFmtId="2" fontId="2" fillId="2" borderId="15" xfId="21" applyNumberFormat="1" applyFont="1" applyFill="1" applyBorder="1" applyAlignment="1">
      <alignment vertical="center"/>
      <protection/>
    </xf>
    <xf numFmtId="2" fontId="3" fillId="2" borderId="15" xfId="21" applyNumberFormat="1" applyFont="1" applyFill="1" applyBorder="1" applyAlignment="1">
      <alignment vertical="center"/>
      <protection/>
    </xf>
    <xf numFmtId="2" fontId="3" fillId="2" borderId="14" xfId="21" applyNumberFormat="1" applyFont="1" applyFill="1" applyBorder="1" applyAlignment="1">
      <alignment vertical="center"/>
      <protection/>
    </xf>
    <xf numFmtId="2" fontId="2" fillId="2" borderId="7" xfId="21" applyNumberFormat="1" applyFont="1" applyFill="1" applyBorder="1" applyAlignment="1">
      <alignment vertical="center"/>
      <protection/>
    </xf>
    <xf numFmtId="2" fontId="4" fillId="3" borderId="0" xfId="0" applyNumberFormat="1" applyFont="1" applyFill="1" applyAlignment="1">
      <alignment horizontal="center" vertical="center"/>
    </xf>
    <xf numFmtId="2" fontId="2" fillId="2" borderId="0" xfId="0" applyNumberFormat="1" applyFont="1" applyFill="1" applyAlignment="1">
      <alignment vertical="center"/>
    </xf>
    <xf numFmtId="2" fontId="16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5" fillId="4" borderId="1" xfId="21" applyFont="1" applyFill="1" applyBorder="1" applyAlignment="1">
      <alignment horizontal="left" vertical="center"/>
      <protection/>
    </xf>
    <xf numFmtId="0" fontId="2" fillId="2" borderId="2" xfId="21" applyFont="1" applyFill="1" applyBorder="1" applyAlignment="1">
      <alignment vertical="center"/>
      <protection/>
    </xf>
    <xf numFmtId="172" fontId="11" fillId="2" borderId="2" xfId="21" applyNumberFormat="1" applyFont="1" applyFill="1" applyBorder="1" applyAlignment="1">
      <alignment horizontal="center" vertical="center"/>
      <protection/>
    </xf>
    <xf numFmtId="172" fontId="2" fillId="2" borderId="3" xfId="21" applyNumberFormat="1" applyFont="1" applyFill="1" applyBorder="1" applyAlignment="1">
      <alignment horizontal="center" vertical="center"/>
      <protection/>
    </xf>
    <xf numFmtId="0" fontId="5" fillId="4" borderId="4" xfId="21" applyFont="1" applyFill="1" applyBorder="1" applyAlignment="1">
      <alignment horizontal="left" vertical="center"/>
      <protection/>
    </xf>
    <xf numFmtId="0" fontId="2" fillId="2" borderId="0" xfId="21" applyFont="1" applyFill="1" applyBorder="1" applyAlignment="1">
      <alignment vertical="center"/>
      <protection/>
    </xf>
    <xf numFmtId="172" fontId="2" fillId="2" borderId="5" xfId="21" applyNumberFormat="1" applyFont="1" applyFill="1" applyBorder="1" applyAlignment="1">
      <alignment horizontal="center" vertical="center"/>
      <protection/>
    </xf>
    <xf numFmtId="0" fontId="5" fillId="4" borderId="6" xfId="21" applyFont="1" applyFill="1" applyBorder="1" applyAlignment="1">
      <alignment horizontal="left" vertical="center"/>
      <protection/>
    </xf>
    <xf numFmtId="172" fontId="11" fillId="2" borderId="7" xfId="21" applyNumberFormat="1" applyFont="1" applyFill="1" applyBorder="1" applyAlignment="1">
      <alignment horizontal="center" vertical="center"/>
      <protection/>
    </xf>
    <xf numFmtId="172" fontId="2" fillId="2" borderId="8" xfId="21" applyNumberFormat="1" applyFont="1" applyFill="1" applyBorder="1" applyAlignment="1">
      <alignment horizontal="center" vertical="center"/>
      <protection/>
    </xf>
    <xf numFmtId="2" fontId="21" fillId="2" borderId="0" xfId="0" applyNumberFormat="1" applyFont="1" applyFill="1" applyAlignment="1">
      <alignment vertical="center"/>
    </xf>
    <xf numFmtId="2" fontId="22" fillId="2" borderId="0" xfId="0" applyNumberFormat="1" applyFont="1" applyFill="1" applyAlignment="1">
      <alignment vertical="center"/>
    </xf>
    <xf numFmtId="2" fontId="23" fillId="2" borderId="0" xfId="0" applyNumberFormat="1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2" fontId="23" fillId="2" borderId="0" xfId="0" applyNumberFormat="1" applyFont="1" applyFill="1" applyBorder="1" applyAlignment="1">
      <alignment horizontal="center" vertical="center"/>
    </xf>
    <xf numFmtId="0" fontId="2" fillId="5" borderId="0" xfId="0" applyFont="1" applyFill="1" applyAlignment="1">
      <alignment vertical="center"/>
    </xf>
    <xf numFmtId="2" fontId="2" fillId="5" borderId="0" xfId="0" applyNumberFormat="1" applyFont="1" applyFill="1" applyAlignment="1">
      <alignment vertical="center"/>
    </xf>
    <xf numFmtId="2" fontId="21" fillId="5" borderId="0" xfId="0" applyNumberFormat="1" applyFont="1" applyFill="1" applyAlignment="1">
      <alignment vertical="center"/>
    </xf>
    <xf numFmtId="2" fontId="3" fillId="5" borderId="0" xfId="0" applyNumberFormat="1" applyFont="1" applyFill="1" applyAlignment="1">
      <alignment vertical="center"/>
    </xf>
    <xf numFmtId="2" fontId="23" fillId="5" borderId="0" xfId="0" applyNumberFormat="1" applyFont="1" applyFill="1" applyAlignment="1">
      <alignment vertical="center"/>
    </xf>
    <xf numFmtId="0" fontId="3" fillId="5" borderId="0" xfId="0" applyFont="1" applyFill="1" applyAlignment="1">
      <alignment vertical="center"/>
    </xf>
    <xf numFmtId="2" fontId="12" fillId="5" borderId="16" xfId="0" applyNumberFormat="1" applyFont="1" applyFill="1" applyBorder="1" applyAlignment="1">
      <alignment vertical="center"/>
    </xf>
    <xf numFmtId="2" fontId="12" fillId="5" borderId="17" xfId="0" applyNumberFormat="1" applyFont="1" applyFill="1" applyBorder="1" applyAlignment="1">
      <alignment vertical="center"/>
    </xf>
    <xf numFmtId="0" fontId="18" fillId="5" borderId="17" xfId="0" applyFont="1" applyFill="1" applyBorder="1" applyAlignment="1">
      <alignment vertical="center"/>
    </xf>
    <xf numFmtId="0" fontId="12" fillId="5" borderId="17" xfId="0" applyFont="1" applyFill="1" applyBorder="1" applyAlignment="1">
      <alignment vertical="center"/>
    </xf>
    <xf numFmtId="2" fontId="22" fillId="5" borderId="17" xfId="0" applyNumberFormat="1" applyFont="1" applyFill="1" applyBorder="1" applyAlignment="1">
      <alignment vertical="center"/>
    </xf>
    <xf numFmtId="0" fontId="12" fillId="5" borderId="18" xfId="0" applyFont="1" applyFill="1" applyBorder="1" applyAlignment="1">
      <alignment vertical="center"/>
    </xf>
    <xf numFmtId="0" fontId="12" fillId="2" borderId="19" xfId="0" applyFont="1" applyFill="1" applyBorder="1" applyAlignment="1">
      <alignment vertical="center"/>
    </xf>
    <xf numFmtId="2" fontId="2" fillId="2" borderId="20" xfId="0" applyNumberFormat="1" applyFont="1" applyFill="1" applyBorder="1" applyAlignment="1">
      <alignment horizontal="center" vertical="center"/>
    </xf>
    <xf numFmtId="2" fontId="2" fillId="2" borderId="21" xfId="0" applyNumberFormat="1" applyFont="1" applyFill="1" applyBorder="1" applyAlignment="1">
      <alignment horizontal="center" vertical="center"/>
    </xf>
    <xf numFmtId="2" fontId="2" fillId="2" borderId="22" xfId="0" applyNumberFormat="1" applyFont="1" applyFill="1" applyBorder="1" applyAlignment="1">
      <alignment horizontal="center" vertical="center"/>
    </xf>
    <xf numFmtId="2" fontId="2" fillId="2" borderId="23" xfId="0" applyNumberFormat="1" applyFont="1" applyFill="1" applyBorder="1" applyAlignment="1">
      <alignment horizontal="center" vertical="center"/>
    </xf>
    <xf numFmtId="2" fontId="2" fillId="2" borderId="22" xfId="0" applyNumberFormat="1" applyFont="1" applyFill="1" applyBorder="1" applyAlignment="1">
      <alignment vertical="center"/>
    </xf>
    <xf numFmtId="2" fontId="2" fillId="2" borderId="0" xfId="0" applyNumberFormat="1" applyFont="1" applyFill="1" applyBorder="1" applyAlignment="1">
      <alignment vertical="center"/>
    </xf>
    <xf numFmtId="2" fontId="2" fillId="2" borderId="23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2" fontId="2" fillId="2" borderId="24" xfId="0" applyNumberFormat="1" applyFont="1" applyFill="1" applyBorder="1" applyAlignment="1">
      <alignment horizontal="center" vertical="center"/>
    </xf>
    <xf numFmtId="2" fontId="2" fillId="2" borderId="25" xfId="0" applyNumberFormat="1" applyFont="1" applyFill="1" applyBorder="1" applyAlignment="1">
      <alignment horizontal="center" vertical="center"/>
    </xf>
    <xf numFmtId="2" fontId="2" fillId="2" borderId="26" xfId="0" applyNumberFormat="1" applyFont="1" applyFill="1" applyBorder="1" applyAlignment="1">
      <alignment horizontal="center" vertical="center"/>
    </xf>
    <xf numFmtId="0" fontId="14" fillId="6" borderId="16" xfId="0" applyFont="1" applyFill="1" applyBorder="1" applyAlignment="1">
      <alignment vertical="center"/>
    </xf>
    <xf numFmtId="0" fontId="15" fillId="6" borderId="17" xfId="0" applyFont="1" applyFill="1" applyBorder="1" applyAlignment="1">
      <alignment vertical="center"/>
    </xf>
    <xf numFmtId="0" fontId="2" fillId="6" borderId="17" xfId="0" applyFont="1" applyFill="1" applyBorder="1" applyAlignment="1">
      <alignment vertical="center"/>
    </xf>
    <xf numFmtId="2" fontId="2" fillId="6" borderId="17" xfId="0" applyNumberFormat="1" applyFont="1" applyFill="1" applyBorder="1" applyAlignment="1">
      <alignment horizontal="center" vertical="center"/>
    </xf>
    <xf numFmtId="2" fontId="2" fillId="6" borderId="18" xfId="0" applyNumberFormat="1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vertical="center"/>
    </xf>
    <xf numFmtId="0" fontId="23" fillId="6" borderId="17" xfId="0" applyFont="1" applyFill="1" applyBorder="1" applyAlignment="1">
      <alignment vertical="center"/>
    </xf>
    <xf numFmtId="2" fontId="23" fillId="6" borderId="17" xfId="0" applyNumberFormat="1" applyFont="1" applyFill="1" applyBorder="1" applyAlignment="1">
      <alignment vertical="center"/>
    </xf>
    <xf numFmtId="2" fontId="2" fillId="6" borderId="18" xfId="0" applyNumberFormat="1" applyFont="1" applyFill="1" applyBorder="1" applyAlignment="1">
      <alignment vertical="center"/>
    </xf>
    <xf numFmtId="2" fontId="26" fillId="2" borderId="0" xfId="0" applyNumberFormat="1" applyFont="1" applyFill="1" applyAlignment="1">
      <alignment vertical="center"/>
    </xf>
    <xf numFmtId="2" fontId="2" fillId="2" borderId="27" xfId="21" applyNumberFormat="1" applyFont="1" applyFill="1" applyBorder="1" applyAlignment="1">
      <alignment horizontal="left" vertical="center"/>
      <protection/>
    </xf>
    <xf numFmtId="2" fontId="2" fillId="2" borderId="28" xfId="21" applyNumberFormat="1" applyFont="1" applyFill="1" applyBorder="1" applyAlignment="1">
      <alignment horizontal="left"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1) Arm, trans, poutr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FEFE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AEAEA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2C2C2"/>
      <rgbColor rgb="00CC99FF"/>
      <rgbColor rgb="00EDEDF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C60449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438150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976" t="4661" r="29008" b="5984"/>
        <a:stretch>
          <a:fillRect/>
        </a:stretch>
      </xdr:blipFill>
      <xdr:spPr>
        <a:xfrm>
          <a:off x="304800" y="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3</xdr:col>
      <xdr:colOff>152400</xdr:colOff>
      <xdr:row>39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2976" t="4661" r="29008" b="5984"/>
        <a:stretch>
          <a:fillRect/>
        </a:stretch>
      </xdr:blipFill>
      <xdr:spPr>
        <a:xfrm>
          <a:off x="304800" y="5486400"/>
          <a:ext cx="590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114300</xdr:colOff>
      <xdr:row>3</xdr:row>
      <xdr:rowOff>114300</xdr:rowOff>
    </xdr:from>
    <xdr:to>
      <xdr:col>20</xdr:col>
      <xdr:colOff>409575</xdr:colOff>
      <xdr:row>32</xdr:row>
      <xdr:rowOff>47625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rcRect l="10685" t="11276" r="47157" b="20361"/>
        <a:stretch>
          <a:fillRect/>
        </a:stretch>
      </xdr:blipFill>
      <xdr:spPr>
        <a:xfrm>
          <a:off x="5238750" y="571500"/>
          <a:ext cx="3362325" cy="435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438150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976" t="4661" r="29008" b="5984"/>
        <a:stretch>
          <a:fillRect/>
        </a:stretch>
      </xdr:blipFill>
      <xdr:spPr>
        <a:xfrm>
          <a:off x="304800" y="0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36</xdr:row>
      <xdr:rowOff>0</xdr:rowOff>
    </xdr:from>
    <xdr:to>
      <xdr:col>3</xdr:col>
      <xdr:colOff>152400</xdr:colOff>
      <xdr:row>39</xdr:row>
      <xdr:rowOff>142875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rcRect l="2976" t="4661" r="29008" b="5984"/>
        <a:stretch>
          <a:fillRect/>
        </a:stretch>
      </xdr:blipFill>
      <xdr:spPr>
        <a:xfrm>
          <a:off x="304800" y="5486400"/>
          <a:ext cx="590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247650</xdr:colOff>
      <xdr:row>4</xdr:row>
      <xdr:rowOff>0</xdr:rowOff>
    </xdr:from>
    <xdr:to>
      <xdr:col>20</xdr:col>
      <xdr:colOff>323850</xdr:colOff>
      <xdr:row>31</xdr:row>
      <xdr:rowOff>133350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2"/>
        <a:srcRect l="30793" t="14595" r="32882" b="23933"/>
        <a:stretch>
          <a:fillRect/>
        </a:stretch>
      </xdr:blipFill>
      <xdr:spPr>
        <a:xfrm>
          <a:off x="5372100" y="609600"/>
          <a:ext cx="3143250" cy="424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3"/>
  <dimension ref="B1:AF52"/>
  <sheetViews>
    <sheetView tabSelected="1" workbookViewId="0" topLeftCell="A1">
      <selection activeCell="J5" sqref="J5"/>
    </sheetView>
  </sheetViews>
  <sheetFormatPr defaultColWidth="11.421875" defaultRowHeight="12" customHeight="1"/>
  <cols>
    <col min="1" max="2" width="2.28125" style="9" customWidth="1"/>
    <col min="3" max="22" width="6.57421875" style="9" customWidth="1"/>
    <col min="23" max="24" width="2.28125" style="9" customWidth="1"/>
    <col min="25" max="25" width="8.7109375" style="9" customWidth="1"/>
    <col min="26" max="28" width="8.7109375" style="11" customWidth="1"/>
    <col min="29" max="16384" width="8.7109375" style="9" customWidth="1"/>
  </cols>
  <sheetData>
    <row r="1" spans="25:26" ht="12" customHeight="1">
      <c r="Y1" s="16"/>
      <c r="Z1" s="17"/>
    </row>
    <row r="2" spans="2:31" ht="12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  <c r="Z2" s="15"/>
      <c r="AC2" s="11"/>
      <c r="AD2" s="11"/>
      <c r="AE2" s="12"/>
    </row>
    <row r="3" spans="2:31" ht="12" customHeight="1">
      <c r="B3" s="4"/>
      <c r="C3" s="79" t="s">
        <v>9</v>
      </c>
      <c r="D3" s="80"/>
      <c r="E3" s="80"/>
      <c r="F3" s="80"/>
      <c r="G3" s="80"/>
      <c r="H3" s="80"/>
      <c r="I3" s="80"/>
      <c r="J3" s="81"/>
      <c r="K3" s="84"/>
      <c r="L3" s="14"/>
      <c r="M3" s="79" t="s">
        <v>22</v>
      </c>
      <c r="N3" s="80"/>
      <c r="O3" s="80"/>
      <c r="P3" s="80"/>
      <c r="Q3" s="80"/>
      <c r="R3" s="81"/>
      <c r="S3" s="81"/>
      <c r="T3" s="82"/>
      <c r="U3" s="82"/>
      <c r="V3" s="83"/>
      <c r="W3" s="5"/>
      <c r="Y3" s="17"/>
      <c r="Z3" s="17"/>
      <c r="AC3" s="11"/>
      <c r="AD3" s="11"/>
      <c r="AE3" s="12"/>
    </row>
    <row r="4" spans="2:31" ht="12" customHeight="1">
      <c r="B4" s="4"/>
      <c r="C4" s="36"/>
      <c r="D4" s="36"/>
      <c r="E4" s="36"/>
      <c r="F4" s="36"/>
      <c r="G4" s="36"/>
      <c r="H4" s="36"/>
      <c r="I4" s="36"/>
      <c r="J4" s="34"/>
      <c r="K4" s="36"/>
      <c r="L4" s="14"/>
      <c r="M4" s="67"/>
      <c r="N4" s="68"/>
      <c r="O4" s="68"/>
      <c r="P4" s="68"/>
      <c r="Q4" s="68"/>
      <c r="R4" s="68"/>
      <c r="S4" s="68"/>
      <c r="T4" s="68"/>
      <c r="U4" s="68"/>
      <c r="V4" s="69"/>
      <c r="W4" s="5"/>
      <c r="Y4" s="17"/>
      <c r="Z4" s="17"/>
      <c r="AC4" s="11"/>
      <c r="AD4" s="11"/>
      <c r="AE4" s="12"/>
    </row>
    <row r="5" spans="2:26" ht="12" customHeight="1">
      <c r="B5" s="4"/>
      <c r="C5" s="36" t="s">
        <v>10</v>
      </c>
      <c r="D5" s="36"/>
      <c r="E5" s="36"/>
      <c r="F5" s="34"/>
      <c r="G5" s="34"/>
      <c r="H5" s="34"/>
      <c r="I5" s="34"/>
      <c r="J5" s="49">
        <v>1.5</v>
      </c>
      <c r="K5" s="36" t="s">
        <v>11</v>
      </c>
      <c r="L5" s="14"/>
      <c r="M5" s="70"/>
      <c r="N5" s="14"/>
      <c r="O5" s="14"/>
      <c r="P5" s="14"/>
      <c r="Q5" s="14"/>
      <c r="R5" s="14"/>
      <c r="S5" s="14"/>
      <c r="T5" s="14"/>
      <c r="U5" s="14"/>
      <c r="V5" s="71"/>
      <c r="W5" s="5"/>
      <c r="Y5" s="17"/>
      <c r="Z5" s="17"/>
    </row>
    <row r="6" spans="2:26" ht="12" customHeight="1">
      <c r="B6" s="4"/>
      <c r="C6" s="36" t="s">
        <v>12</v>
      </c>
      <c r="D6" s="36"/>
      <c r="E6" s="36"/>
      <c r="F6" s="34"/>
      <c r="G6" s="34"/>
      <c r="H6" s="34"/>
      <c r="I6" s="34"/>
      <c r="J6" s="49">
        <v>1.2</v>
      </c>
      <c r="K6" s="36" t="s">
        <v>11</v>
      </c>
      <c r="L6" s="14"/>
      <c r="M6" s="70"/>
      <c r="N6" s="14"/>
      <c r="O6" s="14"/>
      <c r="P6" s="14"/>
      <c r="Q6" s="14"/>
      <c r="R6" s="14"/>
      <c r="S6" s="14"/>
      <c r="T6" s="14"/>
      <c r="U6" s="14"/>
      <c r="V6" s="71"/>
      <c r="W6" s="5"/>
      <c r="Y6" s="17"/>
      <c r="Z6" s="17"/>
    </row>
    <row r="7" spans="2:26" ht="12" customHeight="1">
      <c r="B7" s="4"/>
      <c r="C7" s="36" t="s">
        <v>13</v>
      </c>
      <c r="D7" s="36"/>
      <c r="E7" s="36"/>
      <c r="F7" s="34" t="s">
        <v>36</v>
      </c>
      <c r="G7" s="34"/>
      <c r="H7" s="34"/>
      <c r="I7" s="34"/>
      <c r="J7" s="50">
        <f>a0+b0</f>
        <v>2.7</v>
      </c>
      <c r="K7" s="36" t="s">
        <v>11</v>
      </c>
      <c r="L7" s="14"/>
      <c r="M7" s="70"/>
      <c r="N7" s="14"/>
      <c r="O7" s="14"/>
      <c r="P7" s="14"/>
      <c r="Q7" s="14"/>
      <c r="R7" s="14"/>
      <c r="S7" s="14"/>
      <c r="T7" s="14"/>
      <c r="U7" s="14"/>
      <c r="V7" s="71"/>
      <c r="W7" s="5"/>
      <c r="Y7" s="17"/>
      <c r="Z7" s="17"/>
    </row>
    <row r="8" spans="2:26" ht="12" customHeight="1">
      <c r="B8" s="4"/>
      <c r="C8" s="36"/>
      <c r="D8" s="37"/>
      <c r="E8" s="37"/>
      <c r="F8" s="35"/>
      <c r="G8" s="35"/>
      <c r="H8" s="35"/>
      <c r="I8" s="35"/>
      <c r="J8" s="49"/>
      <c r="K8" s="36"/>
      <c r="L8" s="14"/>
      <c r="M8" s="70"/>
      <c r="N8" s="14"/>
      <c r="O8" s="14"/>
      <c r="P8" s="14"/>
      <c r="Q8" s="14"/>
      <c r="R8" s="14"/>
      <c r="S8" s="14"/>
      <c r="T8" s="14"/>
      <c r="U8" s="14"/>
      <c r="V8" s="71"/>
      <c r="W8" s="5"/>
      <c r="Y8" s="17"/>
      <c r="Z8" s="17"/>
    </row>
    <row r="9" spans="2:28" ht="12" customHeight="1">
      <c r="B9" s="4"/>
      <c r="C9" s="34"/>
      <c r="D9" s="34"/>
      <c r="E9" s="34"/>
      <c r="F9" s="34"/>
      <c r="G9" s="34"/>
      <c r="H9" s="34"/>
      <c r="I9" s="34"/>
      <c r="J9" s="51"/>
      <c r="K9" s="34"/>
      <c r="L9" s="34"/>
      <c r="M9" s="72"/>
      <c r="N9" s="73"/>
      <c r="O9" s="73"/>
      <c r="P9" s="73"/>
      <c r="Q9" s="73"/>
      <c r="R9" s="73"/>
      <c r="S9" s="73"/>
      <c r="T9" s="73"/>
      <c r="U9" s="73"/>
      <c r="V9" s="74"/>
      <c r="W9" s="5"/>
      <c r="Y9" s="17"/>
      <c r="Z9" s="9"/>
      <c r="AA9" s="9"/>
      <c r="AB9" s="9"/>
    </row>
    <row r="10" spans="2:25" ht="12" customHeight="1">
      <c r="B10" s="4"/>
      <c r="C10" s="79" t="s">
        <v>21</v>
      </c>
      <c r="D10" s="80"/>
      <c r="E10" s="80"/>
      <c r="F10" s="80"/>
      <c r="G10" s="80"/>
      <c r="H10" s="80"/>
      <c r="I10" s="80"/>
      <c r="J10" s="85"/>
      <c r="K10" s="84"/>
      <c r="L10" s="14"/>
      <c r="M10" s="70"/>
      <c r="N10" s="14"/>
      <c r="O10" s="14"/>
      <c r="P10" s="14"/>
      <c r="Q10" s="14"/>
      <c r="R10" s="14"/>
      <c r="S10" s="14"/>
      <c r="T10" s="14"/>
      <c r="U10" s="14"/>
      <c r="V10" s="71"/>
      <c r="W10" s="5"/>
      <c r="Y10" s="17"/>
    </row>
    <row r="11" spans="2:23" ht="12" customHeight="1">
      <c r="B11" s="4"/>
      <c r="C11" s="34"/>
      <c r="D11" s="34"/>
      <c r="E11" s="34"/>
      <c r="F11" s="34"/>
      <c r="G11" s="34"/>
      <c r="H11" s="34"/>
      <c r="I11" s="34"/>
      <c r="J11" s="51"/>
      <c r="K11" s="34"/>
      <c r="L11" s="14"/>
      <c r="M11" s="70"/>
      <c r="N11" s="14"/>
      <c r="O11" s="14"/>
      <c r="P11" s="14"/>
      <c r="Q11" s="14"/>
      <c r="R11" s="14"/>
      <c r="S11" s="14"/>
      <c r="T11" s="14"/>
      <c r="U11" s="14"/>
      <c r="V11" s="71"/>
      <c r="W11" s="5"/>
    </row>
    <row r="12" spans="2:32" ht="12" customHeight="1">
      <c r="B12" s="4"/>
      <c r="C12" s="38" t="s">
        <v>17</v>
      </c>
      <c r="D12" s="36"/>
      <c r="E12" s="36"/>
      <c r="F12" s="34"/>
      <c r="G12" s="34"/>
      <c r="H12" s="34"/>
      <c r="I12" s="34"/>
      <c r="J12" s="52">
        <v>20</v>
      </c>
      <c r="K12" s="36" t="s">
        <v>18</v>
      </c>
      <c r="L12" s="14"/>
      <c r="M12" s="70"/>
      <c r="N12" s="14"/>
      <c r="O12" s="14"/>
      <c r="P12" s="14"/>
      <c r="Q12" s="14"/>
      <c r="R12" s="14"/>
      <c r="S12" s="14"/>
      <c r="T12" s="14"/>
      <c r="U12" s="14"/>
      <c r="V12" s="71"/>
      <c r="W12" s="5"/>
      <c r="Z12" s="13"/>
      <c r="AC12" s="11"/>
      <c r="AE12" s="11"/>
      <c r="AF12" s="11"/>
    </row>
    <row r="13" spans="2:31" ht="12" customHeight="1">
      <c r="B13" s="4"/>
      <c r="C13" s="36" t="s">
        <v>23</v>
      </c>
      <c r="D13" s="36"/>
      <c r="E13" s="36"/>
      <c r="F13" s="34"/>
      <c r="G13" s="34"/>
      <c r="H13" s="34"/>
      <c r="I13" s="34"/>
      <c r="J13" s="50">
        <f>TAN(PI()/4-J12*PI()/180/2)</f>
        <v>0.7002075382097097</v>
      </c>
      <c r="K13" s="36"/>
      <c r="L13" s="14"/>
      <c r="M13" s="70"/>
      <c r="N13" s="14"/>
      <c r="O13" s="14"/>
      <c r="P13" s="14"/>
      <c r="Q13" s="14"/>
      <c r="R13" s="14"/>
      <c r="S13" s="14"/>
      <c r="T13" s="14"/>
      <c r="U13" s="14"/>
      <c r="V13" s="71"/>
      <c r="W13" s="5"/>
      <c r="Z13" s="13"/>
      <c r="AE13" s="11"/>
    </row>
    <row r="14" spans="2:31" ht="12" customHeight="1">
      <c r="B14" s="4"/>
      <c r="C14" s="34"/>
      <c r="D14" s="34"/>
      <c r="E14" s="34"/>
      <c r="F14" s="34"/>
      <c r="G14" s="34"/>
      <c r="H14" s="34"/>
      <c r="I14" s="34"/>
      <c r="J14" s="51"/>
      <c r="K14" s="34"/>
      <c r="L14" s="14"/>
      <c r="M14" s="70"/>
      <c r="N14" s="14"/>
      <c r="O14" s="14"/>
      <c r="P14" s="14"/>
      <c r="Q14" s="14"/>
      <c r="R14" s="14"/>
      <c r="S14" s="14"/>
      <c r="T14" s="14"/>
      <c r="U14" s="14"/>
      <c r="V14" s="71"/>
      <c r="W14" s="5"/>
      <c r="Z14" s="13"/>
      <c r="AE14" s="11"/>
    </row>
    <row r="15" spans="2:31" ht="12" customHeight="1">
      <c r="B15" s="4"/>
      <c r="C15" s="79" t="s">
        <v>31</v>
      </c>
      <c r="D15" s="80"/>
      <c r="E15" s="80"/>
      <c r="F15" s="80"/>
      <c r="G15" s="80"/>
      <c r="H15" s="80"/>
      <c r="I15" s="80"/>
      <c r="J15" s="85"/>
      <c r="K15" s="84"/>
      <c r="L15" s="14"/>
      <c r="M15" s="70"/>
      <c r="N15" s="14"/>
      <c r="O15" s="14"/>
      <c r="P15" s="14"/>
      <c r="Q15" s="14"/>
      <c r="R15" s="14"/>
      <c r="S15" s="14"/>
      <c r="T15" s="14"/>
      <c r="U15" s="14"/>
      <c r="V15" s="71"/>
      <c r="W15" s="5"/>
      <c r="AE15" s="11"/>
    </row>
    <row r="16" spans="2:31" ht="12" customHeight="1">
      <c r="B16" s="4"/>
      <c r="C16" s="34"/>
      <c r="D16" s="34"/>
      <c r="E16" s="34"/>
      <c r="F16" s="34"/>
      <c r="G16" s="34"/>
      <c r="H16" s="34"/>
      <c r="I16" s="34"/>
      <c r="J16" s="51"/>
      <c r="K16" s="34"/>
      <c r="L16" s="14"/>
      <c r="M16" s="70"/>
      <c r="N16" s="14"/>
      <c r="O16" s="14"/>
      <c r="P16" s="14"/>
      <c r="Q16" s="14"/>
      <c r="R16" s="14"/>
      <c r="S16" s="14"/>
      <c r="T16" s="14"/>
      <c r="U16" s="14"/>
      <c r="V16" s="71"/>
      <c r="W16" s="5"/>
      <c r="Z16" s="13"/>
      <c r="AE16" s="11"/>
    </row>
    <row r="17" spans="2:31" ht="12" customHeight="1">
      <c r="B17" s="4"/>
      <c r="C17" s="88" t="s">
        <v>24</v>
      </c>
      <c r="D17" s="34"/>
      <c r="E17" s="34"/>
      <c r="F17" s="34"/>
      <c r="G17" s="34"/>
      <c r="H17" s="34"/>
      <c r="I17" s="34"/>
      <c r="J17" s="51"/>
      <c r="K17" s="34"/>
      <c r="L17" s="14"/>
      <c r="M17" s="70"/>
      <c r="N17" s="14"/>
      <c r="O17" s="14"/>
      <c r="P17" s="14"/>
      <c r="Q17" s="14"/>
      <c r="R17" s="14"/>
      <c r="S17" s="14"/>
      <c r="T17" s="14"/>
      <c r="U17" s="14"/>
      <c r="V17" s="71"/>
      <c r="W17" s="5"/>
      <c r="AE17" s="11"/>
    </row>
    <row r="18" spans="2:31" ht="12" customHeight="1">
      <c r="B18" s="4"/>
      <c r="C18" s="55" t="s">
        <v>29</v>
      </c>
      <c r="D18" s="55"/>
      <c r="E18" s="55"/>
      <c r="F18" s="56"/>
      <c r="G18" s="56"/>
      <c r="H18" s="56"/>
      <c r="I18" s="56"/>
      <c r="J18" s="57">
        <v>7</v>
      </c>
      <c r="K18" s="55" t="s">
        <v>15</v>
      </c>
      <c r="L18" s="14"/>
      <c r="M18" s="70"/>
      <c r="N18" s="14"/>
      <c r="O18" s="14"/>
      <c r="P18" s="14"/>
      <c r="Q18" s="14"/>
      <c r="R18" s="14"/>
      <c r="S18" s="14"/>
      <c r="T18" s="14"/>
      <c r="U18" s="14"/>
      <c r="V18" s="71"/>
      <c r="W18" s="5"/>
      <c r="AE18" s="11"/>
    </row>
    <row r="19" spans="2:31" ht="12" customHeight="1">
      <c r="B19" s="4"/>
      <c r="C19" s="34"/>
      <c r="D19" s="34"/>
      <c r="E19" s="34"/>
      <c r="F19" s="34"/>
      <c r="G19" s="34"/>
      <c r="H19" s="34"/>
      <c r="I19" s="34"/>
      <c r="J19" s="51"/>
      <c r="K19" s="34"/>
      <c r="L19" s="14"/>
      <c r="M19" s="70"/>
      <c r="N19" s="14"/>
      <c r="O19" s="14"/>
      <c r="P19" s="14"/>
      <c r="Q19" s="14"/>
      <c r="R19" s="14"/>
      <c r="S19" s="14"/>
      <c r="T19" s="14"/>
      <c r="U19" s="14"/>
      <c r="V19" s="71"/>
      <c r="W19" s="5"/>
      <c r="AE19" s="11"/>
    </row>
    <row r="20" spans="2:31" ht="12" customHeight="1">
      <c r="B20" s="4"/>
      <c r="C20" s="88" t="s">
        <v>26</v>
      </c>
      <c r="D20" s="34"/>
      <c r="E20" s="34"/>
      <c r="F20" s="34"/>
      <c r="G20" s="34"/>
      <c r="H20" s="34"/>
      <c r="I20" s="34"/>
      <c r="J20" s="51"/>
      <c r="K20" s="34"/>
      <c r="L20" s="14"/>
      <c r="M20" s="70"/>
      <c r="N20" s="14"/>
      <c r="O20" s="14"/>
      <c r="P20" s="14"/>
      <c r="Q20" s="14"/>
      <c r="R20" s="14"/>
      <c r="S20" s="14"/>
      <c r="T20" s="14"/>
      <c r="U20" s="14"/>
      <c r="V20" s="71"/>
      <c r="W20" s="5"/>
      <c r="AE20" s="11"/>
    </row>
    <row r="21" spans="2:31" ht="12" customHeight="1">
      <c r="B21" s="4"/>
      <c r="C21" s="55" t="s">
        <v>28</v>
      </c>
      <c r="D21" s="55"/>
      <c r="E21" s="55"/>
      <c r="F21" s="58" t="s">
        <v>35</v>
      </c>
      <c r="G21" s="56"/>
      <c r="H21" s="56"/>
      <c r="I21" s="56"/>
      <c r="J21" s="59">
        <f>J18*b0</f>
        <v>8.4</v>
      </c>
      <c r="K21" s="55" t="s">
        <v>27</v>
      </c>
      <c r="L21" s="14"/>
      <c r="M21" s="70"/>
      <c r="N21" s="14"/>
      <c r="O21" s="14"/>
      <c r="P21" s="14"/>
      <c r="Q21" s="14"/>
      <c r="R21" s="14"/>
      <c r="S21" s="14"/>
      <c r="T21" s="14"/>
      <c r="U21" s="14"/>
      <c r="V21" s="71"/>
      <c r="W21" s="5"/>
      <c r="AE21" s="11"/>
    </row>
    <row r="22" spans="2:31" ht="12" customHeight="1">
      <c r="B22" s="4"/>
      <c r="C22" s="34"/>
      <c r="D22" s="34"/>
      <c r="E22" s="34"/>
      <c r="F22" s="34"/>
      <c r="G22" s="34"/>
      <c r="H22" s="34"/>
      <c r="I22" s="34"/>
      <c r="J22" s="51"/>
      <c r="K22" s="34"/>
      <c r="L22" s="14"/>
      <c r="M22" s="70"/>
      <c r="N22" s="14"/>
      <c r="O22" s="14"/>
      <c r="P22" s="14"/>
      <c r="Q22" s="14"/>
      <c r="R22" s="14"/>
      <c r="S22" s="14"/>
      <c r="T22" s="14"/>
      <c r="U22" s="14"/>
      <c r="V22" s="71"/>
      <c r="W22" s="5"/>
      <c r="AE22" s="11"/>
    </row>
    <row r="23" spans="2:31" ht="12" customHeight="1">
      <c r="B23" s="4"/>
      <c r="C23" s="88" t="s">
        <v>25</v>
      </c>
      <c r="D23" s="34"/>
      <c r="E23" s="34"/>
      <c r="F23" s="34"/>
      <c r="G23" s="34"/>
      <c r="H23" s="34"/>
      <c r="I23" s="34"/>
      <c r="J23" s="53"/>
      <c r="K23" s="36"/>
      <c r="L23" s="14"/>
      <c r="M23" s="70"/>
      <c r="N23" s="14"/>
      <c r="O23" s="14"/>
      <c r="P23" s="14"/>
      <c r="Q23" s="14"/>
      <c r="R23" s="14"/>
      <c r="S23" s="14"/>
      <c r="T23" s="14"/>
      <c r="U23" s="14"/>
      <c r="V23" s="71"/>
      <c r="W23" s="5"/>
      <c r="AE23" s="11"/>
    </row>
    <row r="24" spans="2:31" ht="12" customHeight="1">
      <c r="B24" s="4"/>
      <c r="C24" s="56" t="s">
        <v>30</v>
      </c>
      <c r="D24" s="56"/>
      <c r="E24" s="56"/>
      <c r="F24" s="60" t="s">
        <v>33</v>
      </c>
      <c r="G24" s="55"/>
      <c r="H24" s="56"/>
      <c r="I24" s="56"/>
      <c r="J24" s="59">
        <f>s0*ka</f>
        <v>5.8817433209615615</v>
      </c>
      <c r="K24" s="55" t="s">
        <v>27</v>
      </c>
      <c r="L24" s="14"/>
      <c r="M24" s="70"/>
      <c r="N24" s="14"/>
      <c r="O24" s="14"/>
      <c r="P24" s="14"/>
      <c r="Q24" s="14"/>
      <c r="R24" s="14"/>
      <c r="S24" s="14"/>
      <c r="T24" s="14"/>
      <c r="U24" s="14"/>
      <c r="V24" s="71"/>
      <c r="W24" s="5"/>
      <c r="AE24" s="11"/>
    </row>
    <row r="25" spans="2:31" ht="12" customHeight="1">
      <c r="B25" s="4"/>
      <c r="C25" s="34"/>
      <c r="D25" s="34"/>
      <c r="E25" s="34"/>
      <c r="F25" s="34"/>
      <c r="G25" s="34"/>
      <c r="H25" s="34"/>
      <c r="I25" s="34"/>
      <c r="J25" s="53"/>
      <c r="K25" s="36"/>
      <c r="L25" s="34"/>
      <c r="M25" s="72"/>
      <c r="N25" s="73"/>
      <c r="O25" s="73"/>
      <c r="P25" s="73"/>
      <c r="Q25" s="14"/>
      <c r="R25" s="14"/>
      <c r="S25" s="14"/>
      <c r="T25" s="14"/>
      <c r="U25" s="14"/>
      <c r="V25" s="71"/>
      <c r="W25" s="5"/>
      <c r="AA25" s="33"/>
      <c r="AE25" s="11"/>
    </row>
    <row r="26" spans="2:31" ht="12" customHeight="1">
      <c r="B26" s="4"/>
      <c r="C26" s="79" t="s">
        <v>16</v>
      </c>
      <c r="D26" s="80"/>
      <c r="E26" s="80"/>
      <c r="F26" s="80"/>
      <c r="G26" s="80"/>
      <c r="H26" s="80"/>
      <c r="I26" s="80"/>
      <c r="J26" s="86"/>
      <c r="K26" s="87"/>
      <c r="L26" s="34"/>
      <c r="M26" s="72"/>
      <c r="N26" s="73"/>
      <c r="O26" s="73"/>
      <c r="P26" s="73"/>
      <c r="Q26" s="14"/>
      <c r="R26" s="14"/>
      <c r="S26" s="14"/>
      <c r="T26" s="14"/>
      <c r="U26" s="14"/>
      <c r="V26" s="71"/>
      <c r="W26" s="5"/>
      <c r="AE26" s="11"/>
    </row>
    <row r="27" spans="2:31" ht="12" customHeight="1">
      <c r="B27" s="4"/>
      <c r="C27" s="36"/>
      <c r="D27" s="36"/>
      <c r="E27" s="36"/>
      <c r="F27" s="36"/>
      <c r="G27" s="36"/>
      <c r="H27" s="36"/>
      <c r="I27" s="36"/>
      <c r="J27" s="53"/>
      <c r="K27" s="34"/>
      <c r="L27" s="34"/>
      <c r="M27" s="72"/>
      <c r="N27" s="73"/>
      <c r="O27" s="73"/>
      <c r="P27" s="73"/>
      <c r="Q27" s="14"/>
      <c r="R27" s="14"/>
      <c r="S27" s="14"/>
      <c r="T27" s="14"/>
      <c r="U27" s="14"/>
      <c r="V27" s="71"/>
      <c r="W27" s="5"/>
      <c r="AE27" s="11"/>
    </row>
    <row r="28" spans="2:31" ht="12" customHeight="1">
      <c r="B28" s="4"/>
      <c r="C28" s="36" t="s">
        <v>37</v>
      </c>
      <c r="D28" s="36"/>
      <c r="E28" s="36"/>
      <c r="F28" s="34" t="s">
        <v>39</v>
      </c>
      <c r="G28" s="34"/>
      <c r="H28" s="34"/>
      <c r="I28" s="34"/>
      <c r="J28" s="51">
        <f>a0*TAN(J12*PI()/180)</f>
        <v>0.5459553513993035</v>
      </c>
      <c r="K28" s="36" t="s">
        <v>11</v>
      </c>
      <c r="L28" s="34"/>
      <c r="M28" s="72"/>
      <c r="N28" s="73"/>
      <c r="O28" s="73"/>
      <c r="P28" s="73"/>
      <c r="Q28" s="14"/>
      <c r="R28" s="14"/>
      <c r="S28" s="14"/>
      <c r="T28" s="14"/>
      <c r="U28" s="14"/>
      <c r="V28" s="71"/>
      <c r="W28" s="5"/>
      <c r="AE28" s="11"/>
    </row>
    <row r="29" spans="2:31" ht="12" customHeight="1">
      <c r="B29" s="4"/>
      <c r="C29" s="36" t="s">
        <v>38</v>
      </c>
      <c r="D29" s="36"/>
      <c r="E29" s="36"/>
      <c r="F29" s="34" t="s">
        <v>40</v>
      </c>
      <c r="G29" s="34"/>
      <c r="H29" s="34"/>
      <c r="I29" s="34"/>
      <c r="J29" s="51">
        <f>(a0+b0)*TAN(45*PI()/180+J12*PI()/180/2)</f>
        <v>3.8559996182037093</v>
      </c>
      <c r="K29" s="36" t="s">
        <v>11</v>
      </c>
      <c r="L29" s="34"/>
      <c r="M29" s="72"/>
      <c r="N29" s="73"/>
      <c r="O29" s="73"/>
      <c r="P29" s="73"/>
      <c r="Q29" s="14"/>
      <c r="R29" s="14"/>
      <c r="S29" s="14"/>
      <c r="T29" s="14"/>
      <c r="U29" s="14"/>
      <c r="V29" s="71"/>
      <c r="W29" s="5"/>
      <c r="AE29" s="11"/>
    </row>
    <row r="30" spans="2:31" ht="12" customHeight="1">
      <c r="B30" s="4"/>
      <c r="C30" s="14"/>
      <c r="D30" s="14"/>
      <c r="E30" s="14"/>
      <c r="F30" s="14"/>
      <c r="G30" s="14"/>
      <c r="H30" s="14"/>
      <c r="I30" s="14"/>
      <c r="J30" s="54"/>
      <c r="K30" s="34"/>
      <c r="L30" s="34"/>
      <c r="M30" s="72"/>
      <c r="N30" s="73"/>
      <c r="O30" s="75"/>
      <c r="P30" s="75"/>
      <c r="Q30" s="14"/>
      <c r="R30" s="14"/>
      <c r="S30" s="14"/>
      <c r="T30" s="14"/>
      <c r="U30" s="14"/>
      <c r="V30" s="71"/>
      <c r="W30" s="5"/>
      <c r="AE30" s="11"/>
    </row>
    <row r="31" spans="2:31" ht="12" customHeight="1">
      <c r="B31" s="4"/>
      <c r="C31" s="61" t="s">
        <v>20</v>
      </c>
      <c r="D31" s="62"/>
      <c r="E31" s="62"/>
      <c r="F31" s="63" t="s">
        <v>42</v>
      </c>
      <c r="G31" s="62"/>
      <c r="H31" s="64"/>
      <c r="I31" s="64"/>
      <c r="J31" s="65">
        <f>J24/(J29-J28)</f>
        <v>1.7769379642284768</v>
      </c>
      <c r="K31" s="66" t="s">
        <v>15</v>
      </c>
      <c r="L31" s="14"/>
      <c r="M31" s="72"/>
      <c r="N31" s="73"/>
      <c r="O31" s="75"/>
      <c r="P31" s="75"/>
      <c r="Q31" s="14"/>
      <c r="R31" s="14"/>
      <c r="S31" s="14"/>
      <c r="T31" s="14"/>
      <c r="U31" s="14"/>
      <c r="V31" s="71"/>
      <c r="W31" s="5"/>
      <c r="AE31" s="11"/>
    </row>
    <row r="32" spans="2:31" ht="12" customHeight="1">
      <c r="B32" s="4"/>
      <c r="C32" s="14"/>
      <c r="D32" s="14"/>
      <c r="E32" s="14"/>
      <c r="F32" s="14"/>
      <c r="G32" s="14"/>
      <c r="H32" s="14"/>
      <c r="I32" s="34"/>
      <c r="J32" s="34"/>
      <c r="K32" s="14"/>
      <c r="L32" s="14"/>
      <c r="M32" s="70"/>
      <c r="N32" s="14"/>
      <c r="O32" s="14"/>
      <c r="P32" s="14"/>
      <c r="Q32" s="14"/>
      <c r="R32" s="14"/>
      <c r="S32" s="14"/>
      <c r="T32" s="14"/>
      <c r="U32" s="14"/>
      <c r="V32" s="71"/>
      <c r="W32" s="10"/>
      <c r="AE32" s="11"/>
    </row>
    <row r="33" spans="2:23" ht="12" customHeight="1"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76"/>
      <c r="N33" s="77"/>
      <c r="O33" s="77"/>
      <c r="P33" s="77"/>
      <c r="Q33" s="77"/>
      <c r="R33" s="77"/>
      <c r="S33" s="77"/>
      <c r="T33" s="77"/>
      <c r="U33" s="77"/>
      <c r="V33" s="78"/>
      <c r="W33" s="5"/>
    </row>
    <row r="34" spans="2:23" ht="12" customHeight="1" thickBot="1"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8"/>
    </row>
    <row r="35" spans="2:23" ht="12" customHeight="1">
      <c r="B35" s="18"/>
      <c r="C35" s="18"/>
      <c r="D35" s="19"/>
      <c r="E35" s="19"/>
      <c r="F35" s="19"/>
      <c r="G35" s="19"/>
      <c r="H35" s="19"/>
      <c r="I35" s="19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</row>
    <row r="36" spans="2:23" ht="12" customHeight="1">
      <c r="B36" s="39"/>
      <c r="C36" s="20"/>
      <c r="D36" s="20"/>
      <c r="E36" s="21"/>
      <c r="F36" s="21"/>
      <c r="G36" s="21"/>
      <c r="H36" s="21"/>
      <c r="I36" s="21"/>
      <c r="J36" s="21"/>
      <c r="K36" s="20"/>
      <c r="L36" s="20"/>
      <c r="M36" s="20"/>
      <c r="N36" s="40"/>
      <c r="O36" s="40"/>
      <c r="P36" s="40"/>
      <c r="Q36" s="40"/>
      <c r="R36" s="40"/>
      <c r="S36" s="40"/>
      <c r="T36" s="41"/>
      <c r="U36" s="41"/>
      <c r="V36" s="41"/>
      <c r="W36" s="42"/>
    </row>
    <row r="37" spans="2:23" ht="12" customHeight="1">
      <c r="B37" s="43" t="s">
        <v>8</v>
      </c>
      <c r="C37" s="22"/>
      <c r="D37" s="22"/>
      <c r="E37" s="89" t="s">
        <v>6</v>
      </c>
      <c r="F37" s="20" t="s">
        <v>46</v>
      </c>
      <c r="G37" s="20"/>
      <c r="H37" s="20"/>
      <c r="I37" s="20"/>
      <c r="J37" s="20"/>
      <c r="K37" s="20"/>
      <c r="L37" s="20"/>
      <c r="M37" s="20"/>
      <c r="N37" s="20"/>
      <c r="O37" s="23"/>
      <c r="P37" s="44"/>
      <c r="Q37" s="24" t="s">
        <v>1</v>
      </c>
      <c r="R37" s="25"/>
      <c r="S37" s="24" t="s">
        <v>2</v>
      </c>
      <c r="T37" s="25"/>
      <c r="U37" s="24" t="s">
        <v>3</v>
      </c>
      <c r="V37" s="25"/>
      <c r="W37" s="45"/>
    </row>
    <row r="38" spans="2:23" ht="12" customHeight="1">
      <c r="B38" s="43" t="s">
        <v>8</v>
      </c>
      <c r="C38" s="22"/>
      <c r="D38" s="44"/>
      <c r="E38" s="90"/>
      <c r="F38" s="26"/>
      <c r="G38" s="26"/>
      <c r="H38" s="26"/>
      <c r="I38" s="26"/>
      <c r="J38" s="26"/>
      <c r="K38" s="26"/>
      <c r="L38" s="26"/>
      <c r="M38" s="26"/>
      <c r="N38" s="26"/>
      <c r="O38" s="27"/>
      <c r="P38" s="44"/>
      <c r="Q38" s="28"/>
      <c r="R38" s="29"/>
      <c r="S38" s="28"/>
      <c r="T38" s="30"/>
      <c r="U38" s="31"/>
      <c r="V38" s="30"/>
      <c r="W38" s="45"/>
    </row>
    <row r="39" spans="2:23" ht="12" customHeight="1">
      <c r="B39" s="43" t="s">
        <v>8</v>
      </c>
      <c r="C39" s="22"/>
      <c r="D39" s="44"/>
      <c r="E39" s="89" t="s">
        <v>7</v>
      </c>
      <c r="F39" s="20" t="s">
        <v>43</v>
      </c>
      <c r="G39" s="20"/>
      <c r="H39" s="20"/>
      <c r="I39" s="20"/>
      <c r="J39" s="20"/>
      <c r="K39" s="20"/>
      <c r="L39" s="20"/>
      <c r="M39" s="20"/>
      <c r="N39" s="20"/>
      <c r="O39" s="23"/>
      <c r="P39" s="44"/>
      <c r="Q39" s="24" t="s">
        <v>0</v>
      </c>
      <c r="R39" s="25"/>
      <c r="S39" s="24" t="s">
        <v>4</v>
      </c>
      <c r="T39" s="25"/>
      <c r="U39" s="24" t="s">
        <v>5</v>
      </c>
      <c r="V39" s="25"/>
      <c r="W39" s="45"/>
    </row>
    <row r="40" spans="2:23" ht="12" customHeight="1">
      <c r="B40" s="43" t="s">
        <v>8</v>
      </c>
      <c r="C40" s="22"/>
      <c r="D40" s="44"/>
      <c r="E40" s="90"/>
      <c r="F40" s="26" t="s">
        <v>45</v>
      </c>
      <c r="G40" s="26"/>
      <c r="H40" s="26"/>
      <c r="I40" s="26"/>
      <c r="J40" s="26"/>
      <c r="K40" s="26"/>
      <c r="L40" s="26"/>
      <c r="M40" s="26"/>
      <c r="N40" s="26"/>
      <c r="O40" s="27"/>
      <c r="P40" s="44"/>
      <c r="Q40" s="28"/>
      <c r="R40" s="29"/>
      <c r="S40" s="28"/>
      <c r="T40" s="30"/>
      <c r="U40" s="31"/>
      <c r="V40" s="30"/>
      <c r="W40" s="45"/>
    </row>
    <row r="41" spans="2:23" ht="12" customHeight="1" thickBot="1">
      <c r="B41" s="46" t="s">
        <v>8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47"/>
      <c r="T41" s="47"/>
      <c r="U41" s="47"/>
      <c r="V41" s="47"/>
      <c r="W41" s="48"/>
    </row>
    <row r="48" ht="12" customHeight="1">
      <c r="Z48" s="15"/>
    </row>
    <row r="49" spans="25:26" ht="12" customHeight="1">
      <c r="Y49" s="16"/>
      <c r="Z49" s="17"/>
    </row>
    <row r="50" spans="25:26" ht="12" customHeight="1">
      <c r="Y50" s="16"/>
      <c r="Z50" s="17"/>
    </row>
    <row r="51" spans="25:26" ht="12" customHeight="1">
      <c r="Y51" s="16"/>
      <c r="Z51" s="17"/>
    </row>
    <row r="52" spans="25:26" ht="12" customHeight="1">
      <c r="Y52" s="16"/>
      <c r="Z52" s="17"/>
    </row>
  </sheetData>
  <mergeCells count="2">
    <mergeCell ref="E39:E40"/>
    <mergeCell ref="E37:E38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perSize="9" r:id="rId2"/>
  <headerFooter alignWithMargins="0">
    <oddFooter>&amp;L&amp;F&amp;C&amp;N&amp;R&amp;D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2"/>
  <dimension ref="B1:AF52"/>
  <sheetViews>
    <sheetView workbookViewId="0" topLeftCell="A1">
      <selection activeCell="J5" sqref="J5"/>
    </sheetView>
  </sheetViews>
  <sheetFormatPr defaultColWidth="11.421875" defaultRowHeight="12" customHeight="1"/>
  <cols>
    <col min="1" max="2" width="2.28125" style="9" customWidth="1"/>
    <col min="3" max="22" width="6.57421875" style="9" customWidth="1"/>
    <col min="23" max="24" width="2.28125" style="9" customWidth="1"/>
    <col min="25" max="25" width="8.7109375" style="9" customWidth="1"/>
    <col min="26" max="28" width="8.7109375" style="11" customWidth="1"/>
    <col min="29" max="16384" width="8.7109375" style="9" customWidth="1"/>
  </cols>
  <sheetData>
    <row r="1" spans="25:26" ht="12" customHeight="1">
      <c r="Y1" s="16"/>
      <c r="Z1" s="17"/>
    </row>
    <row r="2" spans="2:31" ht="12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  <c r="Z2" s="15"/>
      <c r="AC2" s="11"/>
      <c r="AD2" s="11"/>
      <c r="AE2" s="12"/>
    </row>
    <row r="3" spans="2:31" ht="12" customHeight="1">
      <c r="B3" s="4"/>
      <c r="C3" s="79" t="s">
        <v>9</v>
      </c>
      <c r="D3" s="80"/>
      <c r="E3" s="80"/>
      <c r="F3" s="80"/>
      <c r="G3" s="80"/>
      <c r="H3" s="80"/>
      <c r="I3" s="80"/>
      <c r="J3" s="81"/>
      <c r="K3" s="84"/>
      <c r="L3" s="14"/>
      <c r="M3" s="79" t="s">
        <v>22</v>
      </c>
      <c r="N3" s="80"/>
      <c r="O3" s="80"/>
      <c r="P3" s="80"/>
      <c r="Q3" s="80"/>
      <c r="R3" s="81"/>
      <c r="S3" s="81"/>
      <c r="T3" s="82"/>
      <c r="U3" s="82"/>
      <c r="V3" s="83"/>
      <c r="W3" s="5"/>
      <c r="Y3" s="17"/>
      <c r="Z3" s="17"/>
      <c r="AC3" s="11"/>
      <c r="AD3" s="11"/>
      <c r="AE3" s="12"/>
    </row>
    <row r="4" spans="2:31" ht="12" customHeight="1">
      <c r="B4" s="4"/>
      <c r="C4" s="36"/>
      <c r="D4" s="36"/>
      <c r="E4" s="36"/>
      <c r="F4" s="36"/>
      <c r="G4" s="36"/>
      <c r="H4" s="36"/>
      <c r="I4" s="36"/>
      <c r="J4" s="34"/>
      <c r="K4" s="36"/>
      <c r="L4" s="14"/>
      <c r="M4" s="67"/>
      <c r="N4" s="68"/>
      <c r="O4" s="68"/>
      <c r="P4" s="68"/>
      <c r="Q4" s="68"/>
      <c r="R4" s="68"/>
      <c r="S4" s="68"/>
      <c r="T4" s="68"/>
      <c r="U4" s="68"/>
      <c r="V4" s="69"/>
      <c r="W4" s="5"/>
      <c r="Y4" s="17"/>
      <c r="Z4" s="17"/>
      <c r="AC4" s="11"/>
      <c r="AD4" s="11"/>
      <c r="AE4" s="12"/>
    </row>
    <row r="5" spans="2:26" ht="12" customHeight="1">
      <c r="B5" s="4"/>
      <c r="C5" s="36" t="s">
        <v>10</v>
      </c>
      <c r="D5" s="36"/>
      <c r="E5" s="34"/>
      <c r="F5" s="34"/>
      <c r="G5" s="34"/>
      <c r="H5" s="34"/>
      <c r="I5" s="34"/>
      <c r="J5" s="49">
        <v>1.5</v>
      </c>
      <c r="K5" s="36" t="s">
        <v>11</v>
      </c>
      <c r="L5" s="14"/>
      <c r="M5" s="70"/>
      <c r="N5" s="14"/>
      <c r="O5" s="14"/>
      <c r="P5" s="14"/>
      <c r="Q5" s="14"/>
      <c r="R5" s="14"/>
      <c r="S5" s="14"/>
      <c r="T5" s="14"/>
      <c r="U5" s="14"/>
      <c r="V5" s="71"/>
      <c r="W5" s="5"/>
      <c r="Y5" s="17"/>
      <c r="Z5" s="17"/>
    </row>
    <row r="6" spans="2:26" ht="12" customHeight="1">
      <c r="B6" s="4"/>
      <c r="C6" s="36" t="s">
        <v>12</v>
      </c>
      <c r="D6" s="36"/>
      <c r="E6" s="34"/>
      <c r="F6" s="34"/>
      <c r="G6" s="34"/>
      <c r="H6" s="34"/>
      <c r="I6" s="34"/>
      <c r="J6" s="49">
        <v>1.2</v>
      </c>
      <c r="K6" s="36" t="s">
        <v>11</v>
      </c>
      <c r="L6" s="14"/>
      <c r="M6" s="70"/>
      <c r="N6" s="14"/>
      <c r="O6" s="14"/>
      <c r="P6" s="14"/>
      <c r="Q6" s="14"/>
      <c r="R6" s="14"/>
      <c r="S6" s="14"/>
      <c r="T6" s="14"/>
      <c r="U6" s="14"/>
      <c r="V6" s="71"/>
      <c r="W6" s="5"/>
      <c r="Y6" s="17"/>
      <c r="Z6" s="17"/>
    </row>
    <row r="7" spans="2:26" ht="12" customHeight="1">
      <c r="B7" s="4"/>
      <c r="C7" s="36" t="s">
        <v>13</v>
      </c>
      <c r="D7" s="36"/>
      <c r="E7" s="34"/>
      <c r="F7" s="34" t="s">
        <v>36</v>
      </c>
      <c r="G7" s="34"/>
      <c r="H7" s="34"/>
      <c r="I7" s="34"/>
      <c r="J7" s="50">
        <f>a0+b0</f>
        <v>2.7</v>
      </c>
      <c r="K7" s="36" t="s">
        <v>11</v>
      </c>
      <c r="L7" s="14"/>
      <c r="M7" s="70"/>
      <c r="N7" s="14"/>
      <c r="O7" s="14"/>
      <c r="P7" s="14"/>
      <c r="Q7" s="14"/>
      <c r="R7" s="14"/>
      <c r="S7" s="14"/>
      <c r="T7" s="14"/>
      <c r="U7" s="14"/>
      <c r="V7" s="71"/>
      <c r="W7" s="5"/>
      <c r="Y7" s="17"/>
      <c r="Z7" s="17"/>
    </row>
    <row r="8" spans="2:26" ht="12" customHeight="1">
      <c r="B8" s="4"/>
      <c r="C8" s="36" t="s">
        <v>14</v>
      </c>
      <c r="D8" s="37"/>
      <c r="E8" s="35"/>
      <c r="F8" s="35"/>
      <c r="G8" s="35"/>
      <c r="H8" s="35"/>
      <c r="I8" s="35"/>
      <c r="J8" s="49">
        <v>1.2</v>
      </c>
      <c r="K8" s="36" t="s">
        <v>11</v>
      </c>
      <c r="L8" s="14"/>
      <c r="M8" s="70"/>
      <c r="N8" s="14"/>
      <c r="O8" s="14"/>
      <c r="P8" s="14"/>
      <c r="Q8" s="14"/>
      <c r="R8" s="14"/>
      <c r="S8" s="14"/>
      <c r="T8" s="14"/>
      <c r="U8" s="14"/>
      <c r="V8" s="71"/>
      <c r="W8" s="5"/>
      <c r="Y8" s="17"/>
      <c r="Z8" s="17"/>
    </row>
    <row r="9" spans="2:28" ht="12" customHeight="1">
      <c r="B9" s="4"/>
      <c r="C9" s="34"/>
      <c r="D9" s="34"/>
      <c r="E9" s="34"/>
      <c r="F9" s="34"/>
      <c r="G9" s="34"/>
      <c r="H9" s="34"/>
      <c r="I9" s="34"/>
      <c r="J9" s="51"/>
      <c r="K9" s="34"/>
      <c r="L9" s="34"/>
      <c r="M9" s="72"/>
      <c r="N9" s="73"/>
      <c r="O9" s="73"/>
      <c r="P9" s="73"/>
      <c r="Q9" s="73"/>
      <c r="R9" s="73"/>
      <c r="S9" s="73"/>
      <c r="T9" s="73"/>
      <c r="U9" s="73"/>
      <c r="V9" s="74"/>
      <c r="W9" s="5"/>
      <c r="Y9" s="17"/>
      <c r="Z9" s="9"/>
      <c r="AA9" s="9"/>
      <c r="AB9" s="9"/>
    </row>
    <row r="10" spans="2:25" ht="12" customHeight="1">
      <c r="B10" s="4"/>
      <c r="C10" s="79" t="s">
        <v>21</v>
      </c>
      <c r="D10" s="80"/>
      <c r="E10" s="80"/>
      <c r="F10" s="80"/>
      <c r="G10" s="80"/>
      <c r="H10" s="80"/>
      <c r="I10" s="80"/>
      <c r="J10" s="81"/>
      <c r="K10" s="84"/>
      <c r="L10" s="14"/>
      <c r="M10" s="70"/>
      <c r="N10" s="14"/>
      <c r="O10" s="14"/>
      <c r="P10" s="14"/>
      <c r="Q10" s="14"/>
      <c r="R10" s="14"/>
      <c r="S10" s="14"/>
      <c r="T10" s="14"/>
      <c r="U10" s="14"/>
      <c r="V10" s="71"/>
      <c r="W10" s="5"/>
      <c r="Y10" s="17"/>
    </row>
    <row r="11" spans="2:23" ht="12" customHeight="1">
      <c r="B11" s="4"/>
      <c r="C11" s="34"/>
      <c r="D11" s="34"/>
      <c r="E11" s="34"/>
      <c r="F11" s="34"/>
      <c r="G11" s="34"/>
      <c r="H11" s="34"/>
      <c r="I11" s="34"/>
      <c r="J11" s="51"/>
      <c r="K11" s="34"/>
      <c r="L11" s="14"/>
      <c r="M11" s="70"/>
      <c r="N11" s="14"/>
      <c r="O11" s="14"/>
      <c r="P11" s="14"/>
      <c r="Q11" s="14"/>
      <c r="R11" s="14"/>
      <c r="S11" s="14"/>
      <c r="T11" s="14"/>
      <c r="U11" s="14"/>
      <c r="V11" s="71"/>
      <c r="W11" s="5"/>
    </row>
    <row r="12" spans="2:32" ht="12" customHeight="1">
      <c r="B12" s="4"/>
      <c r="C12" s="38" t="s">
        <v>17</v>
      </c>
      <c r="D12" s="36"/>
      <c r="E12" s="34"/>
      <c r="F12" s="34"/>
      <c r="G12" s="34"/>
      <c r="H12" s="34"/>
      <c r="I12" s="34"/>
      <c r="J12" s="52">
        <v>20</v>
      </c>
      <c r="K12" s="36" t="s">
        <v>18</v>
      </c>
      <c r="L12" s="14"/>
      <c r="M12" s="70"/>
      <c r="N12" s="14"/>
      <c r="O12" s="14"/>
      <c r="P12" s="14"/>
      <c r="Q12" s="14"/>
      <c r="R12" s="14"/>
      <c r="S12" s="14"/>
      <c r="T12" s="14"/>
      <c r="U12" s="14"/>
      <c r="V12" s="71"/>
      <c r="W12" s="5"/>
      <c r="Z12" s="13"/>
      <c r="AC12" s="11"/>
      <c r="AE12" s="11"/>
      <c r="AF12" s="11"/>
    </row>
    <row r="13" spans="2:31" ht="12" customHeight="1">
      <c r="B13" s="4"/>
      <c r="C13" s="36" t="s">
        <v>23</v>
      </c>
      <c r="D13" s="36"/>
      <c r="E13" s="34"/>
      <c r="F13" s="34"/>
      <c r="G13" s="34"/>
      <c r="H13" s="34"/>
      <c r="I13" s="34"/>
      <c r="J13" s="50">
        <f>TAN(PI()/4-J12*PI()/180/2)</f>
        <v>0.7002075382097097</v>
      </c>
      <c r="K13" s="36"/>
      <c r="L13" s="14"/>
      <c r="M13" s="70"/>
      <c r="N13" s="14"/>
      <c r="O13" s="14"/>
      <c r="P13" s="14"/>
      <c r="Q13" s="14"/>
      <c r="R13" s="14"/>
      <c r="S13" s="14"/>
      <c r="T13" s="14"/>
      <c r="U13" s="14"/>
      <c r="V13" s="71"/>
      <c r="W13" s="5"/>
      <c r="Z13" s="13"/>
      <c r="AE13" s="11"/>
    </row>
    <row r="14" spans="2:31" ht="12" customHeight="1">
      <c r="B14" s="4"/>
      <c r="C14" s="34"/>
      <c r="D14" s="34"/>
      <c r="E14" s="34"/>
      <c r="F14" s="34"/>
      <c r="G14" s="34"/>
      <c r="H14" s="34"/>
      <c r="I14" s="34"/>
      <c r="J14" s="51"/>
      <c r="K14" s="34"/>
      <c r="L14" s="14"/>
      <c r="M14" s="70"/>
      <c r="N14" s="14"/>
      <c r="O14" s="14"/>
      <c r="P14" s="14"/>
      <c r="Q14" s="14"/>
      <c r="R14" s="14"/>
      <c r="S14" s="14"/>
      <c r="T14" s="14"/>
      <c r="U14" s="14"/>
      <c r="V14" s="71"/>
      <c r="W14" s="5"/>
      <c r="Z14" s="13"/>
      <c r="AE14" s="11"/>
    </row>
    <row r="15" spans="2:31" ht="12" customHeight="1">
      <c r="B15" s="4"/>
      <c r="C15" s="79" t="s">
        <v>32</v>
      </c>
      <c r="D15" s="80"/>
      <c r="E15" s="80"/>
      <c r="F15" s="80"/>
      <c r="G15" s="80"/>
      <c r="H15" s="80"/>
      <c r="I15" s="80"/>
      <c r="J15" s="81"/>
      <c r="K15" s="84"/>
      <c r="L15" s="14"/>
      <c r="M15" s="70"/>
      <c r="N15" s="14"/>
      <c r="O15" s="14"/>
      <c r="P15" s="14"/>
      <c r="Q15" s="14"/>
      <c r="R15" s="14"/>
      <c r="S15" s="14"/>
      <c r="T15" s="14"/>
      <c r="U15" s="14"/>
      <c r="V15" s="71"/>
      <c r="W15" s="5"/>
      <c r="AE15" s="11"/>
    </row>
    <row r="16" spans="2:31" ht="12" customHeight="1">
      <c r="B16" s="4"/>
      <c r="C16" s="34"/>
      <c r="D16" s="34"/>
      <c r="E16" s="34"/>
      <c r="F16" s="34"/>
      <c r="G16" s="34"/>
      <c r="H16" s="34"/>
      <c r="I16" s="34"/>
      <c r="J16" s="53"/>
      <c r="K16" s="36"/>
      <c r="L16" s="14"/>
      <c r="M16" s="70"/>
      <c r="N16" s="14"/>
      <c r="O16" s="14"/>
      <c r="P16" s="14"/>
      <c r="Q16" s="14"/>
      <c r="R16" s="14"/>
      <c r="S16" s="14"/>
      <c r="T16" s="14"/>
      <c r="U16" s="14"/>
      <c r="V16" s="71"/>
      <c r="W16" s="5"/>
      <c r="Z16" s="13"/>
      <c r="AE16" s="11"/>
    </row>
    <row r="17" spans="2:31" ht="12" customHeight="1">
      <c r="B17" s="4"/>
      <c r="C17" s="88" t="s">
        <v>24</v>
      </c>
      <c r="D17" s="34"/>
      <c r="E17" s="34"/>
      <c r="F17" s="34"/>
      <c r="G17" s="34"/>
      <c r="H17" s="34"/>
      <c r="I17" s="34"/>
      <c r="J17" s="51"/>
      <c r="K17" s="34"/>
      <c r="L17" s="14"/>
      <c r="M17" s="70"/>
      <c r="N17" s="14"/>
      <c r="O17" s="14"/>
      <c r="P17" s="14"/>
      <c r="Q17" s="14"/>
      <c r="R17" s="14"/>
      <c r="S17" s="14"/>
      <c r="T17" s="14"/>
      <c r="U17" s="14"/>
      <c r="V17" s="71"/>
      <c r="W17" s="5"/>
      <c r="AE17" s="11"/>
    </row>
    <row r="18" spans="2:31" ht="12" customHeight="1">
      <c r="B18" s="4"/>
      <c r="C18" s="55" t="s">
        <v>29</v>
      </c>
      <c r="D18" s="55"/>
      <c r="E18" s="56"/>
      <c r="F18" s="56"/>
      <c r="G18" s="56"/>
      <c r="H18" s="56"/>
      <c r="I18" s="56"/>
      <c r="J18" s="57">
        <v>7</v>
      </c>
      <c r="K18" s="55" t="s">
        <v>15</v>
      </c>
      <c r="L18" s="14"/>
      <c r="M18" s="70"/>
      <c r="N18" s="14"/>
      <c r="O18" s="14"/>
      <c r="P18" s="14"/>
      <c r="Q18" s="14"/>
      <c r="R18" s="14"/>
      <c r="S18" s="14"/>
      <c r="T18" s="14"/>
      <c r="U18" s="14"/>
      <c r="V18" s="71"/>
      <c r="W18" s="5"/>
      <c r="AE18" s="11"/>
    </row>
    <row r="19" spans="2:31" ht="12" customHeight="1">
      <c r="B19" s="4"/>
      <c r="C19" s="34"/>
      <c r="D19" s="34"/>
      <c r="E19" s="34"/>
      <c r="F19" s="34"/>
      <c r="G19" s="34"/>
      <c r="H19" s="34"/>
      <c r="I19" s="34"/>
      <c r="J19" s="51"/>
      <c r="K19" s="34"/>
      <c r="L19" s="14"/>
      <c r="M19" s="70"/>
      <c r="N19" s="14"/>
      <c r="O19" s="14"/>
      <c r="P19" s="14"/>
      <c r="Q19" s="14"/>
      <c r="R19" s="14"/>
      <c r="S19" s="14"/>
      <c r="T19" s="14"/>
      <c r="U19" s="14"/>
      <c r="V19" s="71"/>
      <c r="W19" s="5"/>
      <c r="AE19" s="11"/>
    </row>
    <row r="20" spans="2:31" ht="12" customHeight="1">
      <c r="B20" s="4"/>
      <c r="C20" s="88" t="s">
        <v>26</v>
      </c>
      <c r="D20" s="34"/>
      <c r="E20" s="34"/>
      <c r="F20" s="34"/>
      <c r="G20" s="34"/>
      <c r="H20" s="34"/>
      <c r="I20" s="34"/>
      <c r="J20" s="51"/>
      <c r="K20" s="34"/>
      <c r="L20" s="14"/>
      <c r="M20" s="70"/>
      <c r="N20" s="14"/>
      <c r="O20" s="14"/>
      <c r="P20" s="14"/>
      <c r="Q20" s="14"/>
      <c r="R20" s="14"/>
      <c r="S20" s="14"/>
      <c r="T20" s="14"/>
      <c r="U20" s="14"/>
      <c r="V20" s="71"/>
      <c r="W20" s="5"/>
      <c r="AE20" s="11"/>
    </row>
    <row r="21" spans="2:31" ht="12" customHeight="1">
      <c r="B21" s="4"/>
      <c r="C21" s="55" t="s">
        <v>28</v>
      </c>
      <c r="D21" s="55"/>
      <c r="E21" s="58"/>
      <c r="F21" s="58" t="s">
        <v>34</v>
      </c>
      <c r="G21" s="56"/>
      <c r="H21" s="56"/>
      <c r="I21" s="56"/>
      <c r="J21" s="59">
        <f>s0*b0*d0</f>
        <v>10.08</v>
      </c>
      <c r="K21" s="55" t="s">
        <v>19</v>
      </c>
      <c r="L21" s="14"/>
      <c r="M21" s="70"/>
      <c r="N21" s="14"/>
      <c r="O21" s="14"/>
      <c r="P21" s="14"/>
      <c r="Q21" s="14"/>
      <c r="R21" s="14"/>
      <c r="S21" s="14"/>
      <c r="T21" s="14"/>
      <c r="U21" s="14"/>
      <c r="V21" s="71"/>
      <c r="W21" s="5"/>
      <c r="AE21" s="11"/>
    </row>
    <row r="22" spans="2:31" ht="12" customHeight="1">
      <c r="B22" s="4"/>
      <c r="C22" s="34"/>
      <c r="D22" s="34"/>
      <c r="E22" s="34"/>
      <c r="F22" s="34"/>
      <c r="G22" s="34"/>
      <c r="H22" s="34"/>
      <c r="I22" s="34"/>
      <c r="J22" s="53"/>
      <c r="K22" s="36"/>
      <c r="L22" s="14"/>
      <c r="M22" s="70"/>
      <c r="N22" s="14"/>
      <c r="O22" s="14"/>
      <c r="P22" s="14"/>
      <c r="Q22" s="14"/>
      <c r="R22" s="14"/>
      <c r="S22" s="14"/>
      <c r="T22" s="14"/>
      <c r="U22" s="14"/>
      <c r="V22" s="71"/>
      <c r="W22" s="5"/>
      <c r="AE22" s="11"/>
    </row>
    <row r="23" spans="2:31" ht="12" customHeight="1">
      <c r="B23" s="4"/>
      <c r="C23" s="88" t="s">
        <v>25</v>
      </c>
      <c r="D23" s="34"/>
      <c r="E23" s="34"/>
      <c r="F23" s="34"/>
      <c r="G23" s="34"/>
      <c r="H23" s="36"/>
      <c r="I23" s="36"/>
      <c r="J23" s="53"/>
      <c r="K23" s="36"/>
      <c r="L23" s="14"/>
      <c r="M23" s="70"/>
      <c r="N23" s="14"/>
      <c r="O23" s="14"/>
      <c r="P23" s="14"/>
      <c r="Q23" s="14"/>
      <c r="R23" s="14"/>
      <c r="S23" s="14"/>
      <c r="T23" s="14"/>
      <c r="U23" s="14"/>
      <c r="V23" s="71"/>
      <c r="W23" s="5"/>
      <c r="AE23" s="11"/>
    </row>
    <row r="24" spans="2:31" ht="12" customHeight="1">
      <c r="B24" s="4"/>
      <c r="C24" s="56" t="s">
        <v>30</v>
      </c>
      <c r="D24" s="56"/>
      <c r="E24" s="60"/>
      <c r="F24" s="60" t="s">
        <v>33</v>
      </c>
      <c r="G24" s="55"/>
      <c r="H24" s="56"/>
      <c r="I24" s="56"/>
      <c r="J24" s="59">
        <f>J21*ka</f>
        <v>7.058091985153874</v>
      </c>
      <c r="K24" s="55" t="s">
        <v>19</v>
      </c>
      <c r="L24" s="14"/>
      <c r="M24" s="70"/>
      <c r="N24" s="14"/>
      <c r="O24" s="14"/>
      <c r="P24" s="14"/>
      <c r="Q24" s="14"/>
      <c r="R24" s="14"/>
      <c r="S24" s="14"/>
      <c r="T24" s="14"/>
      <c r="U24" s="14"/>
      <c r="V24" s="71"/>
      <c r="W24" s="5"/>
      <c r="AE24" s="11"/>
    </row>
    <row r="25" spans="2:31" ht="12" customHeight="1">
      <c r="B25" s="4"/>
      <c r="C25" s="34"/>
      <c r="D25" s="34"/>
      <c r="E25" s="34"/>
      <c r="F25" s="34"/>
      <c r="G25" s="34"/>
      <c r="H25" s="34"/>
      <c r="I25" s="34"/>
      <c r="J25" s="51"/>
      <c r="K25" s="34"/>
      <c r="L25" s="34"/>
      <c r="M25" s="72"/>
      <c r="N25" s="73"/>
      <c r="O25" s="73"/>
      <c r="P25" s="73"/>
      <c r="Q25" s="14"/>
      <c r="R25" s="14"/>
      <c r="S25" s="14"/>
      <c r="T25" s="14"/>
      <c r="U25" s="14"/>
      <c r="V25" s="71"/>
      <c r="W25" s="5"/>
      <c r="AA25" s="33"/>
      <c r="AE25" s="11"/>
    </row>
    <row r="26" spans="2:31" ht="12" customHeight="1">
      <c r="B26" s="4"/>
      <c r="C26" s="79" t="s">
        <v>16</v>
      </c>
      <c r="D26" s="80"/>
      <c r="E26" s="80"/>
      <c r="F26" s="80"/>
      <c r="G26" s="80"/>
      <c r="H26" s="80"/>
      <c r="I26" s="80"/>
      <c r="J26" s="81"/>
      <c r="K26" s="84"/>
      <c r="L26" s="34"/>
      <c r="M26" s="72"/>
      <c r="N26" s="73"/>
      <c r="O26" s="73"/>
      <c r="P26" s="73"/>
      <c r="Q26" s="14"/>
      <c r="R26" s="14"/>
      <c r="S26" s="14"/>
      <c r="T26" s="14"/>
      <c r="U26" s="14"/>
      <c r="V26" s="71"/>
      <c r="W26" s="5"/>
      <c r="AE26" s="11"/>
    </row>
    <row r="27" spans="2:31" ht="12" customHeight="1">
      <c r="B27" s="4"/>
      <c r="C27" s="36"/>
      <c r="D27" s="36"/>
      <c r="E27" s="36"/>
      <c r="F27" s="36"/>
      <c r="G27" s="36"/>
      <c r="H27" s="36"/>
      <c r="I27" s="36"/>
      <c r="J27" s="53"/>
      <c r="K27" s="34"/>
      <c r="L27" s="34"/>
      <c r="M27" s="72"/>
      <c r="N27" s="73"/>
      <c r="O27" s="73"/>
      <c r="P27" s="73"/>
      <c r="Q27" s="14"/>
      <c r="R27" s="14"/>
      <c r="S27" s="14"/>
      <c r="T27" s="14"/>
      <c r="U27" s="14"/>
      <c r="V27" s="71"/>
      <c r="W27" s="5"/>
      <c r="AE27" s="11"/>
    </row>
    <row r="28" spans="2:31" ht="12" customHeight="1">
      <c r="B28" s="4"/>
      <c r="C28" s="36" t="s">
        <v>37</v>
      </c>
      <c r="D28" s="36"/>
      <c r="E28" s="34"/>
      <c r="F28" s="34" t="s">
        <v>39</v>
      </c>
      <c r="G28" s="34"/>
      <c r="H28" s="34"/>
      <c r="I28" s="34"/>
      <c r="J28" s="51">
        <f>a0*TAN(J12*PI()/180)</f>
        <v>0.5459553513993035</v>
      </c>
      <c r="K28" s="36" t="s">
        <v>11</v>
      </c>
      <c r="L28" s="34"/>
      <c r="M28" s="72"/>
      <c r="N28" s="73"/>
      <c r="O28" s="73"/>
      <c r="P28" s="73"/>
      <c r="Q28" s="14"/>
      <c r="R28" s="14"/>
      <c r="S28" s="14"/>
      <c r="T28" s="14"/>
      <c r="U28" s="14"/>
      <c r="V28" s="71"/>
      <c r="W28" s="5"/>
      <c r="AE28" s="11"/>
    </row>
    <row r="29" spans="2:31" ht="12" customHeight="1">
      <c r="B29" s="4"/>
      <c r="C29" s="36" t="s">
        <v>38</v>
      </c>
      <c r="D29" s="36"/>
      <c r="E29" s="34"/>
      <c r="F29" s="34" t="s">
        <v>40</v>
      </c>
      <c r="G29" s="34"/>
      <c r="H29" s="34"/>
      <c r="I29" s="34"/>
      <c r="J29" s="51">
        <f>(a0+b0)*TAN(45*PI()/180+J12*PI()/180/2)</f>
        <v>3.8559996182037093</v>
      </c>
      <c r="K29" s="36" t="s">
        <v>11</v>
      </c>
      <c r="L29" s="34"/>
      <c r="M29" s="72"/>
      <c r="N29" s="73"/>
      <c r="O29" s="73"/>
      <c r="P29" s="73"/>
      <c r="Q29" s="14"/>
      <c r="R29" s="14"/>
      <c r="S29" s="14"/>
      <c r="T29" s="14"/>
      <c r="U29" s="14"/>
      <c r="V29" s="71"/>
      <c r="W29" s="5"/>
      <c r="AE29" s="11"/>
    </row>
    <row r="30" spans="2:31" ht="12" customHeight="1">
      <c r="B30" s="4"/>
      <c r="C30" s="14"/>
      <c r="D30" s="14"/>
      <c r="E30" s="14"/>
      <c r="F30" s="14"/>
      <c r="G30" s="14"/>
      <c r="H30" s="14"/>
      <c r="I30" s="14"/>
      <c r="J30" s="54"/>
      <c r="K30" s="34"/>
      <c r="L30" s="34"/>
      <c r="M30" s="72"/>
      <c r="N30" s="73"/>
      <c r="O30" s="75"/>
      <c r="P30" s="75"/>
      <c r="Q30" s="14"/>
      <c r="R30" s="14"/>
      <c r="S30" s="14"/>
      <c r="T30" s="14"/>
      <c r="U30" s="14"/>
      <c r="V30" s="71"/>
      <c r="W30" s="5"/>
      <c r="AE30" s="11"/>
    </row>
    <row r="31" spans="2:31" ht="12" customHeight="1">
      <c r="B31" s="4"/>
      <c r="C31" s="61" t="s">
        <v>20</v>
      </c>
      <c r="D31" s="62"/>
      <c r="E31" s="63"/>
      <c r="F31" s="63" t="s">
        <v>41</v>
      </c>
      <c r="G31" s="62"/>
      <c r="H31" s="64"/>
      <c r="I31" s="64"/>
      <c r="J31" s="65">
        <f>J24/((J29-J28)*(d0+a0))</f>
        <v>0.7897502063237675</v>
      </c>
      <c r="K31" s="66" t="s">
        <v>15</v>
      </c>
      <c r="L31" s="14"/>
      <c r="M31" s="72"/>
      <c r="N31" s="73"/>
      <c r="O31" s="75"/>
      <c r="P31" s="75"/>
      <c r="Q31" s="14"/>
      <c r="R31" s="14"/>
      <c r="S31" s="14"/>
      <c r="T31" s="14"/>
      <c r="U31" s="14"/>
      <c r="V31" s="71"/>
      <c r="W31" s="5"/>
      <c r="AE31" s="11"/>
    </row>
    <row r="32" spans="2:31" ht="12" customHeight="1">
      <c r="B32" s="4"/>
      <c r="C32" s="14"/>
      <c r="D32" s="14"/>
      <c r="E32" s="14"/>
      <c r="F32" s="14"/>
      <c r="G32" s="14"/>
      <c r="H32" s="14"/>
      <c r="I32" s="34"/>
      <c r="J32" s="34"/>
      <c r="K32" s="14"/>
      <c r="L32" s="14"/>
      <c r="M32" s="70"/>
      <c r="N32" s="14"/>
      <c r="O32" s="14"/>
      <c r="P32" s="14"/>
      <c r="Q32" s="14"/>
      <c r="R32" s="14"/>
      <c r="S32" s="14"/>
      <c r="T32" s="14"/>
      <c r="U32" s="14"/>
      <c r="V32" s="71"/>
      <c r="W32" s="10"/>
      <c r="AE32" s="11"/>
    </row>
    <row r="33" spans="2:23" ht="12" customHeight="1"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76"/>
      <c r="N33" s="77"/>
      <c r="O33" s="77"/>
      <c r="P33" s="77"/>
      <c r="Q33" s="77"/>
      <c r="R33" s="77"/>
      <c r="S33" s="77"/>
      <c r="T33" s="77"/>
      <c r="U33" s="77"/>
      <c r="V33" s="78"/>
      <c r="W33" s="5"/>
    </row>
    <row r="34" spans="2:23" ht="12" customHeight="1" thickBot="1"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8"/>
    </row>
    <row r="35" spans="2:23" ht="12" customHeight="1">
      <c r="B35" s="18"/>
      <c r="C35" s="18"/>
      <c r="D35" s="19"/>
      <c r="E35" s="19"/>
      <c r="F35" s="19"/>
      <c r="G35" s="19"/>
      <c r="H35" s="19"/>
      <c r="I35" s="19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</row>
    <row r="36" spans="2:23" ht="12" customHeight="1">
      <c r="B36" s="39"/>
      <c r="C36" s="20"/>
      <c r="D36" s="20"/>
      <c r="E36" s="21"/>
      <c r="F36" s="21"/>
      <c r="G36" s="21"/>
      <c r="H36" s="21"/>
      <c r="I36" s="21"/>
      <c r="J36" s="21"/>
      <c r="K36" s="20"/>
      <c r="L36" s="20"/>
      <c r="M36" s="20"/>
      <c r="N36" s="40"/>
      <c r="O36" s="40"/>
      <c r="P36" s="40"/>
      <c r="Q36" s="40"/>
      <c r="R36" s="40"/>
      <c r="S36" s="40"/>
      <c r="T36" s="41"/>
      <c r="U36" s="41"/>
      <c r="V36" s="41"/>
      <c r="W36" s="42"/>
    </row>
    <row r="37" spans="2:23" ht="12" customHeight="1">
      <c r="B37" s="43" t="s">
        <v>8</v>
      </c>
      <c r="C37" s="22"/>
      <c r="D37" s="22"/>
      <c r="E37" s="89" t="s">
        <v>6</v>
      </c>
      <c r="F37" s="20" t="s">
        <v>46</v>
      </c>
      <c r="G37" s="20"/>
      <c r="H37" s="20"/>
      <c r="I37" s="20"/>
      <c r="J37" s="20"/>
      <c r="K37" s="20"/>
      <c r="L37" s="20"/>
      <c r="M37" s="20"/>
      <c r="N37" s="20"/>
      <c r="O37" s="23"/>
      <c r="P37" s="44"/>
      <c r="Q37" s="24" t="s">
        <v>1</v>
      </c>
      <c r="R37" s="25"/>
      <c r="S37" s="24" t="s">
        <v>2</v>
      </c>
      <c r="T37" s="25"/>
      <c r="U37" s="24" t="s">
        <v>3</v>
      </c>
      <c r="V37" s="25"/>
      <c r="W37" s="45"/>
    </row>
    <row r="38" spans="2:23" ht="12" customHeight="1">
      <c r="B38" s="43" t="s">
        <v>8</v>
      </c>
      <c r="C38" s="22"/>
      <c r="D38" s="44"/>
      <c r="E38" s="90"/>
      <c r="F38" s="26"/>
      <c r="G38" s="26"/>
      <c r="H38" s="26"/>
      <c r="I38" s="26"/>
      <c r="J38" s="26"/>
      <c r="K38" s="26"/>
      <c r="L38" s="26"/>
      <c r="M38" s="26"/>
      <c r="N38" s="26"/>
      <c r="O38" s="27"/>
      <c r="P38" s="44"/>
      <c r="Q38" s="28"/>
      <c r="R38" s="29"/>
      <c r="S38" s="28"/>
      <c r="T38" s="30"/>
      <c r="U38" s="31"/>
      <c r="V38" s="30"/>
      <c r="W38" s="45"/>
    </row>
    <row r="39" spans="2:23" ht="12" customHeight="1">
      <c r="B39" s="43" t="s">
        <v>8</v>
      </c>
      <c r="C39" s="22"/>
      <c r="D39" s="44"/>
      <c r="E39" s="89" t="s">
        <v>7</v>
      </c>
      <c r="F39" s="20" t="s">
        <v>44</v>
      </c>
      <c r="G39" s="20"/>
      <c r="H39" s="20"/>
      <c r="I39" s="20"/>
      <c r="J39" s="20"/>
      <c r="K39" s="20"/>
      <c r="L39" s="20"/>
      <c r="M39" s="20"/>
      <c r="N39" s="20"/>
      <c r="O39" s="23"/>
      <c r="P39" s="44"/>
      <c r="Q39" s="24" t="s">
        <v>0</v>
      </c>
      <c r="R39" s="25"/>
      <c r="S39" s="24" t="s">
        <v>4</v>
      </c>
      <c r="T39" s="25"/>
      <c r="U39" s="24" t="s">
        <v>5</v>
      </c>
      <c r="V39" s="25"/>
      <c r="W39" s="45"/>
    </row>
    <row r="40" spans="2:23" ht="12" customHeight="1">
      <c r="B40" s="43" t="s">
        <v>8</v>
      </c>
      <c r="C40" s="22"/>
      <c r="D40" s="44"/>
      <c r="E40" s="90"/>
      <c r="F40" s="26" t="s">
        <v>45</v>
      </c>
      <c r="G40" s="26"/>
      <c r="H40" s="26"/>
      <c r="I40" s="26"/>
      <c r="J40" s="26"/>
      <c r="K40" s="26"/>
      <c r="L40" s="26"/>
      <c r="M40" s="26"/>
      <c r="N40" s="26"/>
      <c r="O40" s="27"/>
      <c r="P40" s="44"/>
      <c r="Q40" s="28"/>
      <c r="R40" s="29"/>
      <c r="S40" s="28"/>
      <c r="T40" s="30"/>
      <c r="U40" s="31"/>
      <c r="V40" s="30"/>
      <c r="W40" s="45"/>
    </row>
    <row r="41" spans="2:23" ht="12" customHeight="1" thickBot="1">
      <c r="B41" s="46" t="s">
        <v>8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47"/>
      <c r="T41" s="47"/>
      <c r="U41" s="47"/>
      <c r="V41" s="47"/>
      <c r="W41" s="48"/>
    </row>
    <row r="48" ht="12" customHeight="1">
      <c r="Z48" s="15"/>
    </row>
    <row r="49" spans="25:26" ht="12" customHeight="1">
      <c r="Y49" s="16"/>
      <c r="Z49" s="17"/>
    </row>
    <row r="50" spans="25:26" ht="12" customHeight="1">
      <c r="Y50" s="16"/>
      <c r="Z50" s="17"/>
    </row>
    <row r="51" spans="25:26" ht="12" customHeight="1">
      <c r="Y51" s="16"/>
      <c r="Z51" s="17"/>
    </row>
    <row r="52" spans="25:26" ht="12" customHeight="1">
      <c r="Y52" s="16"/>
      <c r="Z52" s="17"/>
    </row>
  </sheetData>
  <mergeCells count="2">
    <mergeCell ref="E39:E40"/>
    <mergeCell ref="E37:E38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perSize="9" r:id="rId2"/>
  <headerFooter alignWithMargins="0">
    <oddFooter>&amp;L&amp;F&amp;C&amp;N&amp;R&amp;D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BYEFE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BYEFE</dc:creator>
  <cp:keywords/>
  <dc:description/>
  <cp:lastModifiedBy>STRUCTIS</cp:lastModifiedBy>
  <cp:lastPrinted>2004-04-20T09:13:41Z</cp:lastPrinted>
  <dcterms:created xsi:type="dcterms:W3CDTF">2002-02-01T16:59:24Z</dcterms:created>
  <dcterms:modified xsi:type="dcterms:W3CDTF">2004-04-20T13:06:40Z</dcterms:modified>
  <cp:category/>
  <cp:version/>
  <cp:contentType/>
  <cp:contentStatus/>
</cp:coreProperties>
</file>